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CE47B5DC-78C3-4A32-90BA-CD4D85C3346A}" xr6:coauthVersionLast="47" xr6:coauthVersionMax="47" xr10:uidLastSave="{00000000-0000-0000-0000-000000000000}"/>
  <workbookProtection workbookAlgorithmName="SHA-512" workbookHashValue="eiptykAOnHcUwewKkhFlTLIXaqPy0WzZGCqMx45SsMzOfejBxUSlo1dwu+5BpFt1NKc0LlxKW91ccLIf+uvbIg==" workbookSaltValue="VG09OWyNMuAohvvd3WfySw==" workbookSpinCount="100000" lockStructure="1"/>
  <bookViews>
    <workbookView xWindow="-93" yWindow="-93" windowWidth="25786" windowHeight="13986" firstSheet="2" activeTab="7" xr2:uid="{00000000-000D-0000-FFFF-FFFF00000000}"/>
  </bookViews>
  <sheets>
    <sheet name="Significance" sheetId="75" r:id="rId1"/>
    <sheet name="Reporting" sheetId="76" r:id="rId2"/>
    <sheet name="Auswertung" sheetId="78" r:id="rId3"/>
    <sheet name="Datenübernahme" sheetId="79" r:id="rId4"/>
    <sheet name="Signifikanz" sheetId="80" r:id="rId5"/>
    <sheet name="Ausfüllhinweise" sheetId="81" r:id="rId6"/>
    <sheet name="Kurzanleitung" sheetId="82" r:id="rId7"/>
    <sheet name="Kontakt" sheetId="68" r:id="rId8"/>
    <sheet name="Teilnehmerdaten" sheetId="17" state="hidden" r:id="rId9"/>
    <sheet name="Ergebnisse" sheetId="5" r:id="rId10"/>
    <sheet name="Mitteilungen" sheetId="15" r:id="rId11"/>
    <sheet name="Isomalt" sheetId="58" state="hidden" r:id="rId12"/>
    <sheet name="Acesulfam" sheetId="22" state="hidden" r:id="rId13"/>
    <sheet name="Sucralose" sheetId="23" state="hidden" r:id="rId14"/>
    <sheet name="Xylit" sheetId="24" state="hidden" r:id="rId15"/>
    <sheet name="Erythrit" sheetId="70" state="hidden" r:id="rId16"/>
    <sheet name="awWert" sheetId="71" state="hidden" r:id="rId17"/>
    <sheet name="Schwefeldioxid" sheetId="74" state="hidden" r:id="rId18"/>
  </sheets>
  <externalReferences>
    <externalReference r:id="rId19"/>
    <externalReference r:id="rId20"/>
    <externalReference r:id="rId21"/>
    <externalReference r:id="rId22"/>
    <externalReference r:id="rId23"/>
    <externalReference r:id="rId24"/>
    <externalReference r:id="rId25"/>
    <externalReference r:id="rId26"/>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6">#REF!</definedName>
    <definedName name="Daten" localSheetId="17">#REF!</definedName>
    <definedName name="Daten">#REF!</definedName>
    <definedName name="_xlnm.Print_Area" localSheetId="3">Datenübernahme!$A$1:$C$8</definedName>
    <definedName name="_xlnm.Print_Area" localSheetId="9">Ergebnisse!$A$1:$H$53</definedName>
    <definedName name="_xlnm.Print_Area" localSheetId="4">Signifikanz!$A$1:$C$10</definedName>
    <definedName name="Elemente">[1]Parameter2!$B$3:$B$18</definedName>
    <definedName name="MBlei" localSheetId="5">#REF!</definedName>
    <definedName name="MBlei" localSheetId="6">#REF!</definedName>
    <definedName name="MBlei" localSheetId="17">#REF!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6">awWert!$B$3:$B$26</definedName>
    <definedName name="Parameter2" localSheetId="15">Erythrit!$B$15:$B$15</definedName>
    <definedName name="Parameter2" localSheetId="7">#REF!</definedName>
    <definedName name="Parameter2" localSheetId="17">Schwefeldioxid!$B$3:$B$28</definedName>
    <definedName name="Parameter2">#REF!</definedName>
    <definedName name="Parameter2alt" localSheetId="5">#REF!</definedName>
    <definedName name="Parameter2alt" localSheetId="6">#REF!</definedName>
    <definedName name="Parameter2alt" localSheetId="17">#REF!</definedName>
    <definedName name="Parameter2alt">#REF!</definedName>
    <definedName name="test" localSheetId="5">[5]Parameter2!$B$3:$B$18</definedName>
    <definedName name="test" localSheetId="2">[6]Parameter2!$B$3:$B$18</definedName>
    <definedName name="test" localSheetId="7">[3]Parameter2!$B$3:$B$18</definedName>
    <definedName name="test" localSheetId="6">[7]Parameter2!$B$3:$B$18</definedName>
    <definedName name="test" localSheetId="1">[1]Parameter2!$B$3:$B$18</definedName>
    <definedName name="test">[2]Parameter2!$B$3:$B$18</definedName>
    <definedName name="test1" localSheetId="5">[8]Parameter2!$B$3:$B$18</definedName>
    <definedName name="test1" localSheetId="6">[8]Parameter2!$B$3:$B$18</definedName>
    <definedName name="test1">[3]Parameter2!$B$3:$B$18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5" l="1"/>
  <c r="H27" i="5"/>
  <c r="F28" i="5"/>
  <c r="I48" i="5" s="1"/>
  <c r="F27" i="5"/>
  <c r="I46" i="5" s="1"/>
  <c r="I40" i="5"/>
  <c r="I38" i="5"/>
  <c r="I36" i="5"/>
  <c r="F24" i="5"/>
  <c r="F23" i="5"/>
  <c r="H24" i="5"/>
  <c r="H22" i="5"/>
  <c r="F22" i="5"/>
  <c r="H23" i="5"/>
  <c r="A51" i="5"/>
  <c r="A14" i="5"/>
  <c r="A15" i="5"/>
  <c r="B11" i="17"/>
  <c r="B10" i="17"/>
  <c r="F5" i="5" l="1"/>
  <c r="F4" i="5"/>
  <c r="B17" i="17" l="1"/>
  <c r="C17" i="17"/>
  <c r="B18" i="17"/>
  <c r="C18" i="17"/>
  <c r="B19" i="17"/>
  <c r="C19" i="17"/>
  <c r="B20" i="17"/>
  <c r="C20" i="17"/>
  <c r="B21" i="17"/>
  <c r="C21" i="17"/>
  <c r="F30" i="5" l="1"/>
  <c r="I52" i="5" s="1"/>
  <c r="B1" i="74"/>
  <c r="H30" i="5" l="1"/>
  <c r="A53" i="5" s="1"/>
  <c r="F29" i="5"/>
  <c r="C1" i="71"/>
  <c r="H29" i="5" s="1"/>
  <c r="C1" i="70"/>
  <c r="B4" i="17"/>
  <c r="C1" i="58"/>
  <c r="F21" i="5"/>
  <c r="F25" i="5"/>
  <c r="I42" i="5" s="1"/>
  <c r="F26" i="5"/>
  <c r="C1" i="24"/>
  <c r="B16" i="68"/>
  <c r="B17" i="68"/>
  <c r="B18" i="68"/>
  <c r="B19" i="68"/>
  <c r="H1" i="15"/>
  <c r="C1" i="23"/>
  <c r="H26" i="5" s="1"/>
  <c r="C1" i="22"/>
  <c r="H25" i="5" s="1"/>
  <c r="H21" i="5"/>
  <c r="B1" i="17"/>
  <c r="B2" i="17"/>
  <c r="D5" i="17"/>
  <c r="D8" i="17" s="1"/>
  <c r="B5" i="17" s="1"/>
  <c r="B6" i="17"/>
  <c r="B7" i="17"/>
  <c r="B13" i="17"/>
  <c r="C13" i="17"/>
  <c r="B14" i="17"/>
  <c r="C14" i="17"/>
  <c r="B15" i="17"/>
  <c r="C15" i="17"/>
  <c r="B16" i="17"/>
  <c r="C16" i="17"/>
  <c r="I50" i="5" l="1"/>
  <c r="A39" i="5"/>
  <c r="I44" i="5"/>
  <c r="A45" i="5" s="1"/>
  <c r="A47" i="5"/>
  <c r="A49" i="5"/>
  <c r="A37" i="5"/>
  <c r="A41" i="5"/>
  <c r="A4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4CC2673-C514-4D8E-93E0-25D00013E07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84060291-7326-4D9D-BD4A-55D88D2AA78E}">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9664CAE3-81FB-4066-9E7E-0B9C863C0547}">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D20" authorId="0" shapeId="0" xr:uid="{00000000-0006-0000-0800-000003000000}">
      <text>
        <r>
          <rPr>
            <b/>
            <sz val="8"/>
            <color indexed="81"/>
            <rFont val="Tahoma"/>
            <family val="2"/>
          </rPr>
          <t>LVU:</t>
        </r>
        <r>
          <rPr>
            <sz val="8"/>
            <color indexed="81"/>
            <rFont val="Tahoma"/>
            <family val="2"/>
          </rPr>
          <t xml:space="preserve">
Tragen Sie in der ersten Spalte das Ergebnis des ersten Analysengangs ein</t>
        </r>
      </text>
    </comment>
    <comment ref="E20" authorId="0" shapeId="0" xr:uid="{00000000-0006-0000-0800-000004000000}">
      <text>
        <r>
          <rPr>
            <b/>
            <sz val="8"/>
            <color indexed="81"/>
            <rFont val="Tahoma"/>
            <family val="2"/>
          </rPr>
          <t>LVU:</t>
        </r>
        <r>
          <rPr>
            <sz val="8"/>
            <color indexed="81"/>
            <rFont val="Tahoma"/>
            <family val="2"/>
          </rPr>
          <t xml:space="preserve">
Tragen Sie in der zweiten Spalte das Ergebnis des zweiten Analysengangs ein (Probenmaterial aus einer anderen Probeneinheit)</t>
        </r>
      </text>
    </comment>
  </commentList>
</comments>
</file>

<file path=xl/sharedStrings.xml><?xml version="1.0" encoding="utf-8"?>
<sst xmlns="http://schemas.openxmlformats.org/spreadsheetml/2006/main" count="338" uniqueCount="249">
  <si>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</si>
  <si>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</si>
  <si>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</si>
  <si>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</si>
  <si>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</si>
  <si>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</si>
  <si>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</si>
  <si>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</si>
  <si>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</si>
  <si>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</si>
  <si>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</si>
  <si>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</si>
  <si>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</si>
  <si>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</si>
  <si>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</si>
  <si>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</si>
  <si>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</si>
  <si>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</si>
  <si>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</si>
  <si>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</si>
  <si>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</si>
  <si>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</si>
  <si>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</si>
  <si>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</si>
  <si>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</si>
  <si>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</si>
  <si>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</si>
  <si>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</si>
  <si>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</si>
  <si>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</si>
  <si>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g/100 g</t>
  </si>
  <si>
    <t>Annahmeschluss:</t>
  </si>
  <si>
    <t>Parameter 4</t>
  </si>
  <si>
    <t>Parameter 5</t>
  </si>
  <si>
    <t>Parameter 6</t>
  </si>
  <si>
    <t>Parameter 7</t>
  </si>
  <si>
    <t>Parameter 8</t>
  </si>
  <si>
    <t>Tabelle wurde bereits einmal gesendet, es handelt sich um eine Aktualisierung:</t>
  </si>
  <si>
    <t>Methode</t>
  </si>
  <si>
    <t>Bezeichnung des Analysenverfahrens</t>
  </si>
  <si>
    <t>Anzahl</t>
  </si>
  <si>
    <t>Modifikation</t>
  </si>
  <si>
    <t>x</t>
  </si>
  <si>
    <t>Beispielhafter Wert [mg/kg]</t>
  </si>
  <si>
    <t>mg/kg</t>
  </si>
  <si>
    <t>Parameter 9</t>
  </si>
  <si>
    <t>Teilnahmen</t>
  </si>
  <si>
    <t>Deadline</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</si>
  <si>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</si>
  <si>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</si>
  <si>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</si>
  <si>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</si>
  <si>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</si>
  <si>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</si>
  <si>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</si>
  <si>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</si>
  <si>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</si>
  <si>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</si>
  <si>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</si>
  <si>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</si>
  <si>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</si>
  <si>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</si>
  <si>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</si>
  <si>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</si>
  <si>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</si>
  <si>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</si>
  <si>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</si>
  <si>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</si>
  <si>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</si>
  <si>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</si>
  <si>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</si>
  <si>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</si>
  <si>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</si>
  <si>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</si>
  <si>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</si>
  <si>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</si>
  <si>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</si>
  <si>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</si>
  <si>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HPLC (diverse Detektoren)</t>
  </si>
  <si>
    <t>check of the e-Mail address</t>
  </si>
  <si>
    <t>result of the control</t>
  </si>
  <si>
    <t>ja / yes</t>
  </si>
  <si>
    <t>nein / no</t>
  </si>
  <si>
    <t>Sollte ein Inhaltsstoff nicht bestimmbar sein, so teilen Sie uns bitte den Wert Ihrer Bestimmungsgrenze mit vorangestelltem "&lt; “ mit.
In cases you will not detect a parameter, report your limit of quantification with "&lt; " in front of the value.</t>
  </si>
  <si>
    <t>In einigen Fällen, z.B. bei Gehalten um 1 % oder 10 %, ist die Vorgabe gültiger Stellen schwierig: Die Ergebnisse „1,06% und 0,98% sind vergleichbar, nicht aber „1,1 %“ und „0,98%“. Die Angabe einer zusätzlichen gültigen Stelle beim Beispielwert 1,06 ist hier angebracht.</t>
  </si>
  <si>
    <t>Beispiel für die Eingabe von 2 eMail-Adressen:
Example how to type in 2 different e-mail addresses:</t>
  </si>
  <si>
    <t>info@lvus.de; ergebnisse@lvus.de</t>
  </si>
  <si>
    <t>Beim Parametern NPN wird die Angabe benötigt, ob der Probenaufarbeitung ein Entfettungsschritt durchgeführt wird.
Nur dann kann eine differenzierte Auswertung durchgeführt werden.</t>
  </si>
  <si>
    <t>pH-Wert</t>
  </si>
  <si>
    <t>ohne</t>
  </si>
  <si>
    <t>sonstiges</t>
  </si>
  <si>
    <t>V.1</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</si>
  <si>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</si>
  <si>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</si>
  <si>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</si>
  <si>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</si>
  <si>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</si>
  <si>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</si>
  <si>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</si>
  <si>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</si>
  <si>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</si>
  <si>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</si>
  <si>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</si>
  <si>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</si>
  <si>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L-Lactat</t>
  </si>
  <si>
    <t>D-Lactat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</si>
  <si>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</si>
  <si>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</si>
  <si>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</si>
  <si>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</si>
  <si>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t>
  </si>
  <si>
    <t>Schwefeldioxid</t>
  </si>
  <si>
    <r>
      <t>Isomalt</t>
    </r>
    <r>
      <rPr>
        <b/>
        <vertAlign val="superscript"/>
        <sz val="11"/>
        <rFont val="Times New Roman"/>
        <family val="1"/>
      </rPr>
      <t>1</t>
    </r>
  </si>
  <si>
    <r>
      <t>Maltit</t>
    </r>
    <r>
      <rPr>
        <vertAlign val="superscript"/>
        <sz val="11"/>
        <rFont val="Times New Roman"/>
        <family val="1"/>
      </rPr>
      <t>1</t>
    </r>
  </si>
  <si>
    <r>
      <t>Sorbit</t>
    </r>
    <r>
      <rPr>
        <vertAlign val="superscript"/>
        <sz val="11"/>
        <rFont val="Times New Roman"/>
        <family val="1"/>
      </rPr>
      <t>1</t>
    </r>
  </si>
  <si>
    <r>
      <t>Acesulfam K</t>
    </r>
    <r>
      <rPr>
        <b/>
        <vertAlign val="superscript"/>
        <sz val="11"/>
        <rFont val="Times New Roman"/>
        <family val="1"/>
      </rPr>
      <t>1</t>
    </r>
  </si>
  <si>
    <r>
      <t>Sucralose</t>
    </r>
    <r>
      <rPr>
        <b/>
        <vertAlign val="superscript"/>
        <sz val="11"/>
        <rFont val="Times New Roman"/>
        <family val="1"/>
      </rPr>
      <t>1</t>
    </r>
  </si>
  <si>
    <r>
      <t>Xylit</t>
    </r>
    <r>
      <rPr>
        <b/>
        <vertAlign val="superscript"/>
        <sz val="11"/>
        <rFont val="Times New Roman"/>
        <family val="1"/>
      </rPr>
      <t>1</t>
    </r>
  </si>
  <si>
    <r>
      <t>Erythrit</t>
    </r>
    <r>
      <rPr>
        <b/>
        <vertAlign val="superscript"/>
        <sz val="11"/>
        <rFont val="Times New Roman"/>
        <family val="1"/>
      </rPr>
      <t>1</t>
    </r>
  </si>
  <si>
    <t>aw-Wert</t>
  </si>
  <si>
    <t>Isomalt</t>
  </si>
  <si>
    <t>Maltit</t>
  </si>
  <si>
    <t>Sorbit</t>
  </si>
  <si>
    <t>Acesulfam K</t>
  </si>
  <si>
    <t>Sucralose</t>
  </si>
  <si>
    <t>Xylit</t>
  </si>
  <si>
    <t>Erythrit</t>
  </si>
  <si>
    <t>§ 64 LFGB Nr. L 00.00-72</t>
  </si>
  <si>
    <t>§ 64 LFGB Nr. L 00.00-72, modifiziert</t>
  </si>
  <si>
    <t>§ 64 LFGB Nr. L 00.00-59</t>
  </si>
  <si>
    <t>§ 64 LFGB Nr. L 00.00-59, modifiziert</t>
  </si>
  <si>
    <t>Enzymatisch nach r-biopharm / Roche Nr. 10 670 057 035</t>
  </si>
  <si>
    <t>HPAEC-PAD</t>
  </si>
  <si>
    <t>HRGC</t>
  </si>
  <si>
    <t>GC-FID</t>
  </si>
  <si>
    <t>Erythryt</t>
  </si>
  <si>
    <t>§ 64 LFGB Nr. L 00.00-9</t>
  </si>
  <si>
    <t>§ 64 LFGB Nr. L 00.00-9, modifiziert</t>
  </si>
  <si>
    <t>§ 64 LFGB Nr. L 00.00-28</t>
  </si>
  <si>
    <t>§ 64 LFGB Nr. L 00.00-28, modifiziert</t>
  </si>
  <si>
    <t>§ 64 LFGB Nr. L 32.00-1</t>
  </si>
  <si>
    <t>§ 64 LFGB Nr. L 32.00-1, modifiziert</t>
  </si>
  <si>
    <t>§ 64 LFGB Nr. L 32.00-3</t>
  </si>
  <si>
    <t>§ 64 LFGB Nr. L 32.00-3, modifiziert</t>
  </si>
  <si>
    <t>§ 64 LFGB Nr. L 32.00-4</t>
  </si>
  <si>
    <t>§ 64 LFGB Nr. L 32.00-4, modifiziert</t>
  </si>
  <si>
    <t>Deutsch Lebensm Rundsch 86 348 (1990)</t>
  </si>
  <si>
    <t>Deutsch Lebensm Rundsch 89 (1993)</t>
  </si>
  <si>
    <t>Schweizerisches Lebensmittelbuch, Kapitel 41 / 2.7 (Sept. 99)</t>
  </si>
  <si>
    <t>Extraktion, Filtrieren oder Klären der Probe, HPLC (diverse Ausführungen)</t>
  </si>
  <si>
    <t>keine spezielle Probenvorbreitung, HPLC (diverse Ausführungen)</t>
  </si>
  <si>
    <t>HPLC (diverse Ausführungen) mit Online SPE</t>
  </si>
  <si>
    <t>HPLC-MS/MS</t>
  </si>
  <si>
    <t>DIN EN 15911:2011-01</t>
  </si>
  <si>
    <t>Extraktion, SPE, HPLC</t>
  </si>
  <si>
    <t>§ 64 LFGB Nr. L 00.00-162</t>
  </si>
  <si>
    <t>§ 64 LFGB Nr. L 00.00-162, modifiziert</t>
  </si>
  <si>
    <t>Hausverfahren (bitte Prinzip angeben)</t>
  </si>
  <si>
    <t>Messung mittels AquaLab Pre (Decagon)</t>
  </si>
  <si>
    <t>Messung mit aw-Wert Messgerät Testo 650</t>
  </si>
  <si>
    <t>Aquaspector bei 20 °C</t>
  </si>
  <si>
    <t>Hygrometrie</t>
  </si>
  <si>
    <t>ISO 21807 (auch modifiziert)</t>
  </si>
  <si>
    <t>AquaLab 4</t>
  </si>
  <si>
    <t>J Kraemer, Lebensmittel-Mikrobiologie (1992): 108; Verlag Eugen Ulmer Stuttgart</t>
  </si>
  <si>
    <t>Novasina LabMaster aw (elektrolytische Messzelle / Widerstandsmessung)</t>
  </si>
  <si>
    <t>Lufft aW-Wert-Messer</t>
  </si>
  <si>
    <t>Direktmessung im Wasseraktivitätsmessgerät SE aw LAB</t>
  </si>
  <si>
    <t>Schweizerisches Lebensmittelbuch 64.7 (auch modifiziert)</t>
  </si>
  <si>
    <t>Direktmessung am Wasseraktivitätsgerät awTherm Rotronic</t>
  </si>
  <si>
    <t>Novasina Labswift aw</t>
  </si>
  <si>
    <t>Humimeter RH2</t>
  </si>
  <si>
    <t>Rotronic Hygropalm 23-AW</t>
  </si>
  <si>
    <t>Applikation Rotronic für AwTherm (2015-11)</t>
  </si>
  <si>
    <t>Messung mit aw-Wert Meßgerät Rotronic Hygrolab 3 mit AW-DIO-Wasseraktivitätsfühler</t>
  </si>
  <si>
    <t>ISO 18787</t>
  </si>
  <si>
    <t>Rotronic Hygrolab C1</t>
  </si>
  <si>
    <t>Novasina LabTouch-aw</t>
  </si>
  <si>
    <t>labmaster aw Meintrup DWS Laborgeräte</t>
  </si>
  <si>
    <t>Bitte eingeben - Please, type in</t>
  </si>
  <si>
    <t>Enzymatisch nach r-biopharm / Roche Nr. 10 725 854 035</t>
  </si>
  <si>
    <t>Enzym.</t>
  </si>
  <si>
    <t>Verfahren nach Reith-Willems, auch modifiziert</t>
  </si>
  <si>
    <t>Dest./Komplex.</t>
  </si>
  <si>
    <t>§ 64 LFGB Nr. L 00.00-46/1 (DIN EN 1988, Teil 1 - Monier-Willems)</t>
  </si>
  <si>
    <t>§ 64 LFGB Nr. L 00.00-46/1 (DIN EN 1988, Teil 1 - Monier-Willems), modifiziert</t>
  </si>
  <si>
    <t>§ 64 LFGB Nr. L 00.00-46/2 (DIN EN 1988, Teil 2 - enzymatisch)</t>
  </si>
  <si>
    <t>§ 64 LFGB Nr. L 00.00-46/2 (DIN EN 1988, Teil 2 - enzymatisch), modifiziert</t>
  </si>
  <si>
    <t>Methode nach Zonneveld-Meyer</t>
  </si>
  <si>
    <t>Dest.</t>
  </si>
  <si>
    <t>Wasserdampfdestillation mit anschließender Titration</t>
  </si>
  <si>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</si>
  <si>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Dest./Ox./Titr. (NaOH)</t>
  </si>
  <si>
    <t>Ionenchromatographisch nach wäßriger Extraktion</t>
  </si>
  <si>
    <t>IC</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</si>
  <si>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HPLC-CD</t>
    </r>
  </si>
  <si>
    <t>Dest./Oxid./LC</t>
  </si>
  <si>
    <t>§ 64 LFGB Nr. L 52.04-3, anschließend komplexometrisch nach Reith-Willems</t>
  </si>
  <si>
    <t>IFU 7 (1968)</t>
  </si>
  <si>
    <t>Jodometrische Titration nach Wasserdampfdestillation</t>
  </si>
  <si>
    <t>Dest./Iodometrie</t>
  </si>
  <si>
    <t>Enzymatisch mittels Thermo Fisher Gallery</t>
  </si>
  <si>
    <r>
      <t>Schweizerisches Lebensmittelbuch Methode 937.1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 Essigsäure in Abzug bringen)</t>
    </r>
  </si>
  <si>
    <t>Dest./Oxid./Titr. (NaOH)</t>
  </si>
  <si>
    <t>Ionenchromatographisch nach Wasserdampfdestillation</t>
  </si>
  <si>
    <t>Dest./IC</t>
  </si>
  <si>
    <t>nach Rebelein</t>
  </si>
  <si>
    <t>Iodid/Iodat-Methode</t>
  </si>
  <si>
    <t>§ 64 LFGB Nr. L 52.04-3 modifiziert (Sulfat ionenchromatographisch bestimmt)</t>
  </si>
  <si>
    <t>§ 64 LFGB Nr. 52.04-3: Stand 12-1990</t>
  </si>
  <si>
    <t>Dest./Ox./Komplex.</t>
  </si>
  <si>
    <t>§ 64 LFGB Nr. 52.04-3: Stand 12-1990, modifiziert</t>
  </si>
  <si>
    <t>photometrische Bestimmung nach Umsetzung mit Thiobenzoesäure</t>
  </si>
  <si>
    <t>Photmetr. Nach Derivatisierung</t>
  </si>
  <si>
    <t>Destillation; Messung mittels ICP-OES</t>
  </si>
  <si>
    <t>Dest./ICP-OES</t>
  </si>
  <si>
    <t>TestKit Enzytec Liquid SO2-Total E860</t>
  </si>
  <si>
    <t>Photometrisch</t>
  </si>
  <si>
    <t>SO2</t>
  </si>
  <si>
    <t>Lösen, ggf. verdünnen und filtrieren oder Klären der Probe, HPLC (diverse Detektoren)</t>
  </si>
  <si>
    <t>§ 64 LFGB Nr. L 00.00-126</t>
  </si>
  <si>
    <t>§ 64 LFGB Nr. L 00.00-126, modifiziert</t>
  </si>
  <si>
    <r>
      <t>Signifikante
Stellen</t>
    </r>
    <r>
      <rPr>
        <vertAlign val="superscript"/>
        <sz val="13"/>
        <rFont val="Times New Roman"/>
        <family val="1"/>
      </rPr>
      <t>1</t>
    </r>
  </si>
  <si>
    <r>
      <rPr>
        <vertAlign val="superscript"/>
        <sz val="10"/>
        <rFont val="Times New Roman"/>
        <family val="1"/>
      </rPr>
      <t>1</t>
    </r>
    <r>
      <rPr>
        <sz val="10"/>
        <rFont val="Times New Roman"/>
        <family val="1"/>
      </rPr>
      <t xml:space="preserve"> Bei Gehalten unter 1,00 g/100 g genügt die Angabe von 3 signifikanten Stellen</t>
    </r>
  </si>
  <si>
    <t>Zuckerfreie Süßwaren</t>
  </si>
  <si>
    <t>Ionenchromatographie, amperometrische Detektion (auch gepulst)</t>
  </si>
  <si>
    <r>
      <rPr>
        <vertAlign val="superscript"/>
        <sz val="11"/>
        <rFont val="Times New Roman"/>
        <family val="1"/>
      </rPr>
      <t>1</t>
    </r>
    <r>
      <rPr>
        <sz val="11"/>
        <rFont val="Times New Roman"/>
        <family val="1"/>
      </rPr>
      <t>H-NMR</t>
    </r>
  </si>
  <si>
    <t>IFU Nr. 67 (HPLC)</t>
  </si>
  <si>
    <t>wie Xylit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</si>
  <si>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</si>
  <si>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</si>
  <si>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</si>
  <si>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</si>
  <si>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</si>
  <si>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</si>
  <si>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</si>
  <si>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</si>
  <si>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</si>
  <si>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</si>
  <si>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</si>
  <si>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</si>
  <si>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</si>
  <si>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</si>
  <si>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</si>
  <si>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Geben Sie Ihre Ergebnisse mit den in Spalte 3 aufgeführten signifikanten Stellen an. Beispiele hierzu sind in "Signifikanz" enthalten.
Report your results with in column 3 shown significant numbers (there are some examples in sheet "significance" .</t>
  </si>
  <si>
    <t>§ 64 LFGB Nr. L 40.00-7 : 1999-01 Ber. 2009-06 (a)</t>
  </si>
  <si>
    <t>§ 64 LFGB Nr. L 40.00-7 : 1999-01 Ber. 2009-06 (a), modifiziert</t>
  </si>
  <si>
    <t>Isomaltit</t>
  </si>
  <si>
    <t>Dest./Ox./IC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</si>
</sst>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sz val="11"/>
      <color indexed="8"/>
      <name val="Calibri"/>
      <family val="2"/>
    </font>
    <font>
      <sz val="11"/>
      <color indexed="9"/>
      <name val="Calibri"/>
      <family val="2"/>
    </font>
    <font>
      <b/>
      <vertAlign val="superscript"/>
      <sz val="11"/>
      <name val="Times New Roman"/>
      <family val="1"/>
    </font>
    <font>
      <vertAlign val="superscript"/>
      <sz val="11"/>
      <name val="Times New Roman"/>
      <family val="1"/>
    </font>
    <font>
      <vertAlign val="superscript"/>
      <sz val="10"/>
      <name val="Times New Roman"/>
      <family val="1"/>
    </font>
    <font>
      <sz val="10"/>
      <name val="Arial"/>
      <family val="2"/>
    </font>
    <font>
      <vertAlign val="subscript"/>
      <sz val="10"/>
      <name val="Times New Roman"/>
      <family val="1"/>
    </font>
    <font>
      <vertAlign val="superscript"/>
      <sz val="13"/>
      <name val="Times New Roman"/>
      <family val="1"/>
    </font>
    <font>
      <b/>
      <sz val="12"/>
      <color rgb="FFFF0000"/>
      <name val="Times New Roman"/>
      <family val="1"/>
    </font>
    <font>
      <b/>
      <sz val="11"/>
      <color rgb="FFFF0000"/>
      <name val="Times New Roman"/>
      <family val="1"/>
    </font>
    <font>
      <i/>
      <sz val="11"/>
      <color theme="0" tint="-0.499984740745262"/>
      <name val="Times New Roman"/>
      <family val="1"/>
    </font>
  </fonts>
  <fills count="19">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bottom style="thin">
        <color indexed="64"/>
      </bottom>
      <diagonal/>
    </border>
  </borders>
  <cellStyleXfs count="27">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2" borderId="0" applyNumberFormat="0" applyBorder="0" applyAlignment="0" applyProtection="0"/>
    <xf numFmtId="0" fontId="25" fillId="5" borderId="0" applyNumberFormat="0" applyBorder="0" applyAlignment="0" applyProtection="0"/>
    <xf numFmtId="0" fontId="25" fillId="3"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3" borderId="0" applyNumberFormat="0" applyBorder="0" applyAlignment="0" applyProtection="0"/>
    <xf numFmtId="0" fontId="26" fillId="10"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10" borderId="0" applyNumberFormat="0" applyBorder="0" applyAlignment="0" applyProtection="0"/>
    <xf numFmtId="0" fontId="26"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30" fillId="0" borderId="0"/>
    <xf numFmtId="0" fontId="5" fillId="0" borderId="0"/>
    <xf numFmtId="0" fontId="1" fillId="0" borderId="0" applyNumberFormat="0" applyFill="0" applyBorder="0" applyAlignment="0" applyProtection="0">
      <alignment vertical="top"/>
      <protection locked="0"/>
    </xf>
  </cellStyleXfs>
  <cellXfs count="161">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3" borderId="0" xfId="0" applyFont="1" applyFill="1" applyAlignment="1" applyProtection="1">
      <alignment vertical="center"/>
      <protection hidden="1"/>
    </xf>
    <xf numFmtId="0" fontId="20" fillId="0" borderId="0" xfId="0" applyFont="1" applyProtection="1">
      <protection hidden="1"/>
    </xf>
    <xf numFmtId="0" fontId="7" fillId="13" borderId="0" xfId="0" applyFont="1" applyFill="1" applyAlignment="1" applyProtection="1">
      <alignment vertical="center" wrapText="1"/>
      <protection hidden="1"/>
    </xf>
    <xf numFmtId="0" fontId="18" fillId="0" borderId="2"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19" fillId="0" borderId="3" xfId="0" applyFont="1" applyBorder="1" applyAlignment="1" applyProtection="1">
      <alignment vertical="top" wrapText="1"/>
      <protection hidden="1"/>
    </xf>
    <xf numFmtId="0" fontId="5" fillId="0" borderId="4"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0" xfId="0" applyFont="1" applyProtection="1">
      <protection locked="0" hidden="1"/>
    </xf>
    <xf numFmtId="0" fontId="4" fillId="0" borderId="0" xfId="0" applyFont="1" applyProtection="1">
      <protection locked="0" hidden="1"/>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0" fontId="4" fillId="0" borderId="0" xfId="0" applyFont="1" applyAlignment="1" applyProtection="1">
      <alignment horizontal="center" vertical="center"/>
      <protection hidden="1"/>
    </xf>
    <xf numFmtId="0" fontId="24" fillId="0" borderId="0" xfId="0" applyFont="1" applyAlignment="1">
      <alignment vertical="center" wrapText="1"/>
    </xf>
    <xf numFmtId="0" fontId="24" fillId="0" borderId="0" xfId="0" applyFont="1" applyProtection="1">
      <protection hidden="1"/>
    </xf>
    <xf numFmtId="0" fontId="24" fillId="0" borderId="0" xfId="0" applyFont="1" applyAlignment="1" applyProtection="1">
      <alignment horizontal="center" vertical="center"/>
      <protection hidden="1"/>
    </xf>
    <xf numFmtId="0" fontId="24" fillId="0" borderId="0" xfId="0" applyFont="1" applyAlignment="1" applyProtection="1">
      <alignment wrapText="1"/>
      <protection hidden="1"/>
    </xf>
    <xf numFmtId="0" fontId="24" fillId="0" borderId="0" xfId="0" applyFont="1" applyAlignment="1">
      <alignment wrapText="1"/>
    </xf>
    <xf numFmtId="0" fontId="11" fillId="0" borderId="0" xfId="0" applyFont="1" applyProtection="1">
      <protection hidden="1"/>
    </xf>
    <xf numFmtId="0" fontId="17" fillId="0" borderId="0" xfId="0" applyFont="1" applyAlignment="1" applyProtection="1">
      <alignment horizontal="center" vertical="center"/>
      <protection hidden="1"/>
    </xf>
    <xf numFmtId="0" fontId="24" fillId="0" borderId="0" xfId="0" applyFont="1" applyAlignment="1" applyProtection="1">
      <alignment vertical="center" wrapText="1"/>
      <protection hidden="1"/>
    </xf>
    <xf numFmtId="0" fontId="24" fillId="0" borderId="0" xfId="0" applyFont="1" applyAlignment="1">
      <alignment horizontal="left" vertical="center" wrapText="1"/>
    </xf>
    <xf numFmtId="0" fontId="24" fillId="0" borderId="0" xfId="0" applyFont="1" applyAlignment="1">
      <alignment horizontal="center" vertical="center" wrapText="1"/>
    </xf>
    <xf numFmtId="0" fontId="4"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5" fillId="0" borderId="0" xfId="0" applyFont="1"/>
    <xf numFmtId="0" fontId="7" fillId="13" borderId="0" xfId="0" applyFont="1" applyFill="1" applyProtection="1">
      <protection hidden="1"/>
    </xf>
    <xf numFmtId="49" fontId="24" fillId="11" borderId="0" xfId="0" applyNumberFormat="1" applyFont="1" applyFill="1" applyAlignment="1" applyProtection="1">
      <alignment vertical="center"/>
      <protection locked="0" hidden="1"/>
    </xf>
    <xf numFmtId="0" fontId="9" fillId="0" borderId="0" xfId="0" applyFont="1" applyAlignment="1" applyProtection="1">
      <alignment vertical="center"/>
      <protection hidden="1"/>
    </xf>
    <xf numFmtId="0" fontId="5" fillId="0" borderId="0" xfId="0" applyFont="1" applyAlignment="1">
      <alignment horizontal="left" vertical="top" wrapText="1"/>
    </xf>
    <xf numFmtId="0" fontId="4" fillId="0" borderId="0" xfId="0" applyFont="1" applyAlignment="1">
      <alignment horizontal="left" vertical="top" wrapText="1"/>
    </xf>
    <xf numFmtId="0" fontId="19" fillId="12" borderId="0" xfId="0" applyFont="1" applyFill="1" applyProtection="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1" borderId="0" xfId="19" applyNumberFormat="1" applyFill="1" applyAlignment="1" applyProtection="1">
      <alignment vertical="center"/>
      <protection locked="0"/>
    </xf>
    <xf numFmtId="0" fontId="17" fillId="0" borderId="0" xfId="0" applyFont="1" applyProtection="1">
      <protection hidden="1"/>
    </xf>
    <xf numFmtId="0" fontId="4" fillId="0" borderId="0" xfId="21" applyFont="1" applyProtection="1">
      <protection hidden="1"/>
    </xf>
    <xf numFmtId="0" fontId="4" fillId="0" borderId="0" xfId="21" applyFont="1" applyProtection="1">
      <protection locked="0" hidden="1"/>
    </xf>
    <xf numFmtId="0" fontId="4" fillId="0" borderId="4" xfId="21" applyFont="1" applyBorder="1" applyAlignment="1" applyProtection="1">
      <alignment horizontal="justify" vertical="top" wrapText="1"/>
      <protection hidden="1"/>
    </xf>
    <xf numFmtId="0" fontId="5" fillId="0" borderId="5" xfId="21" applyBorder="1" applyAlignment="1" applyProtection="1">
      <alignment wrapText="1"/>
      <protection hidden="1"/>
    </xf>
    <xf numFmtId="0" fontId="5" fillId="0" borderId="0" xfId="21" applyProtection="1">
      <protection hidden="1"/>
    </xf>
    <xf numFmtId="0" fontId="5" fillId="0" borderId="0" xfId="21" applyAlignment="1" applyProtection="1">
      <alignment horizontal="justify" vertical="top" wrapText="1"/>
      <protection hidden="1"/>
    </xf>
    <xf numFmtId="0" fontId="5" fillId="0" borderId="0" xfId="21" applyAlignment="1" applyProtection="1">
      <alignment wrapText="1"/>
      <protection hidden="1"/>
    </xf>
    <xf numFmtId="0" fontId="24" fillId="0" borderId="0" xfId="0" applyFont="1" applyAlignment="1" applyProtection="1">
      <alignment horizontal="left" vertical="center" wrapText="1"/>
      <protection hidden="1"/>
    </xf>
    <xf numFmtId="0" fontId="16" fillId="0" borderId="0" xfId="0" applyFont="1" applyAlignment="1">
      <alignment horizontal="left" vertical="top" wrapText="1"/>
    </xf>
    <xf numFmtId="49" fontId="4" fillId="11" borderId="0" xfId="0" applyNumberFormat="1" applyFont="1" applyFill="1" applyProtection="1">
      <protection locked="0"/>
    </xf>
    <xf numFmtId="49" fontId="24" fillId="11" borderId="0" xfId="0" applyNumberFormat="1" applyFont="1" applyFill="1" applyAlignment="1" applyProtection="1">
      <alignment vertical="center"/>
      <protection locked="0"/>
    </xf>
    <xf numFmtId="0" fontId="4" fillId="0" borderId="0" xfId="0" applyFont="1" applyAlignment="1" applyProtection="1">
      <alignment horizontal="left" vertical="top"/>
      <protection hidden="1"/>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11" borderId="0" xfId="0" applyNumberFormat="1" applyFont="1" applyFill="1" applyAlignment="1">
      <alignment horizontal="center"/>
    </xf>
    <xf numFmtId="0" fontId="16" fillId="0" borderId="0" xfId="0" applyFont="1" applyAlignment="1" applyProtection="1">
      <alignment vertical="center"/>
      <protection hidden="1"/>
    </xf>
    <xf numFmtId="0" fontId="16" fillId="0" borderId="0" xfId="0" applyFont="1" applyAlignment="1" applyProtection="1">
      <alignment horizontal="left"/>
      <protection hidden="1"/>
    </xf>
    <xf numFmtId="0" fontId="5" fillId="0" borderId="0" xfId="23" applyAlignment="1" applyProtection="1">
      <alignment horizontal="justify" vertical="top" wrapText="1"/>
      <protection hidden="1"/>
    </xf>
    <xf numFmtId="0" fontId="16" fillId="0" borderId="0" xfId="23" applyFont="1" applyAlignment="1">
      <alignment horizontal="justify" vertical="top" wrapText="1"/>
    </xf>
    <xf numFmtId="0" fontId="16" fillId="0" borderId="0" xfId="23" applyFont="1" applyAlignment="1">
      <alignment horizontal="left" vertical="top" wrapText="1"/>
    </xf>
    <xf numFmtId="0" fontId="5" fillId="0" borderId="0" xfId="24" applyFont="1"/>
    <xf numFmtId="164" fontId="5" fillId="0" borderId="0" xfId="24" applyNumberFormat="1" applyFont="1"/>
    <xf numFmtId="0" fontId="5" fillId="0" borderId="0" xfId="21"/>
    <xf numFmtId="0" fontId="5" fillId="0" borderId="0" xfId="0" applyFont="1" applyAlignment="1" applyProtection="1">
      <alignment wrapText="1"/>
      <protection hidden="1"/>
    </xf>
    <xf numFmtId="0" fontId="5" fillId="0" borderId="0" xfId="21" applyAlignment="1" applyProtection="1">
      <alignment horizontal="left" vertical="top" wrapText="1"/>
      <protection hidden="1"/>
    </xf>
    <xf numFmtId="0" fontId="5" fillId="0" borderId="0" xfId="0" applyFont="1" applyAlignment="1">
      <alignment horizontal="justify" vertical="top" wrapText="1"/>
    </xf>
    <xf numFmtId="0" fontId="16" fillId="0" borderId="0" xfId="21" applyFont="1" applyAlignment="1">
      <alignment wrapText="1"/>
    </xf>
    <xf numFmtId="0" fontId="16" fillId="0" borderId="0" xfId="21" applyFont="1" applyAlignment="1">
      <alignment horizontal="left" wrapText="1"/>
    </xf>
    <xf numFmtId="0" fontId="5" fillId="0" borderId="0" xfId="21" applyAlignment="1">
      <alignment horizontal="justify" vertical="top" wrapText="1"/>
    </xf>
    <xf numFmtId="0" fontId="5" fillId="0" borderId="0" xfId="21" applyAlignment="1" applyProtection="1">
      <alignment horizontal="left"/>
      <protection hidden="1"/>
    </xf>
    <xf numFmtId="0" fontId="33" fillId="16" borderId="0" xfId="21" applyFont="1" applyFill="1" applyProtection="1">
      <protection hidden="1"/>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0" fillId="0" borderId="0" xfId="0" applyAlignment="1" applyProtection="1">
      <alignment horizontal="left" vertical="center" wrapText="1"/>
      <protection hidden="1"/>
    </xf>
    <xf numFmtId="0" fontId="4" fillId="0" borderId="0" xfId="0" applyFont="1" applyAlignment="1" applyProtection="1">
      <alignment horizontal="left" vertical="center"/>
      <protection hidden="1"/>
    </xf>
    <xf numFmtId="0" fontId="7" fillId="0" borderId="0" xfId="0" applyFont="1" applyAlignment="1" applyProtection="1">
      <alignment horizontal="left" vertical="center"/>
      <protection hidden="1"/>
    </xf>
    <xf numFmtId="0" fontId="19"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left" vertical="top" wrapText="1"/>
      <protection hidden="1"/>
    </xf>
    <xf numFmtId="0" fontId="4" fillId="0" borderId="0" xfId="0" applyFont="1" applyAlignment="1" applyProtection="1">
      <alignment horizontal="left" vertical="top"/>
      <protection hidden="1"/>
    </xf>
    <xf numFmtId="0" fontId="21" fillId="0" borderId="0" xfId="0" applyFont="1" applyAlignment="1" applyProtection="1">
      <alignment horizontal="left" vertical="center"/>
      <protection hidden="1"/>
    </xf>
    <xf numFmtId="0" fontId="9" fillId="0" borderId="0" xfId="0" applyFont="1" applyAlignment="1" applyProtection="1">
      <alignment horizontal="left" vertical="center"/>
      <protection hidden="1"/>
    </xf>
    <xf numFmtId="0" fontId="5" fillId="13" borderId="0" xfId="0" applyFont="1" applyFill="1" applyAlignment="1" applyProtection="1">
      <alignment vertical="center" wrapText="1"/>
      <protection locked="0"/>
    </xf>
    <xf numFmtId="0" fontId="5" fillId="13" borderId="0" xfId="0" applyFont="1" applyFill="1" applyAlignment="1" applyProtection="1">
      <alignment vertical="center" wrapText="1"/>
      <protection locked="0" hidden="1"/>
    </xf>
    <xf numFmtId="0" fontId="0" fillId="13" borderId="0" xfId="0" applyFill="1" applyAlignment="1" applyProtection="1">
      <alignment horizontal="center"/>
      <protection hidden="1"/>
    </xf>
    <xf numFmtId="0" fontId="0" fillId="13" borderId="0" xfId="0" applyFill="1" applyAlignment="1" applyProtection="1">
      <alignment horizontal="left"/>
      <protection hidden="1"/>
    </xf>
    <xf numFmtId="0" fontId="4" fillId="13" borderId="0" xfId="0" applyFont="1" applyFill="1" applyAlignment="1" applyProtection="1">
      <alignment vertical="center" wrapText="1"/>
      <protection locked="0"/>
    </xf>
    <xf numFmtId="0" fontId="0" fillId="13" borderId="0" xfId="0" applyFill="1" applyAlignment="1" applyProtection="1">
      <alignment vertical="center" wrapText="1"/>
      <protection locked="0"/>
    </xf>
    <xf numFmtId="0" fontId="0" fillId="13" borderId="0" xfId="0" applyFill="1" applyAlignment="1" applyProtection="1">
      <alignment horizontal="left" vertical="center"/>
      <protection locked="0" hidden="1"/>
    </xf>
    <xf numFmtId="0" fontId="0" fillId="13" borderId="0" xfId="0" applyFill="1" applyAlignment="1" applyProtection="1">
      <alignment horizontal="left"/>
      <protection locked="0" hidden="1"/>
    </xf>
    <xf numFmtId="0" fontId="4" fillId="11" borderId="0" xfId="0" applyFont="1" applyFill="1" applyAlignment="1" applyProtection="1">
      <alignment horizontal="left"/>
      <protection locked="0"/>
    </xf>
    <xf numFmtId="0" fontId="8" fillId="0" borderId="0" xfId="23" applyFont="1" applyAlignment="1">
      <alignment horizontal="left" wrapText="1"/>
    </xf>
    <xf numFmtId="0" fontId="8" fillId="0" borderId="0" xfId="23" applyFont="1" applyAlignment="1">
      <alignment horizontal="left"/>
    </xf>
    <xf numFmtId="0" fontId="5" fillId="0" borderId="0" xfId="23"/>
    <xf numFmtId="0" fontId="5" fillId="0" borderId="0" xfId="23" applyAlignment="1">
      <alignment horizontal="left" wrapText="1"/>
    </xf>
    <xf numFmtId="0" fontId="5" fillId="0" borderId="0" xfId="23" applyAlignment="1">
      <alignment horizontal="left"/>
    </xf>
    <xf numFmtId="0" fontId="9" fillId="0" borderId="0" xfId="23" applyFont="1" applyAlignment="1">
      <alignment horizontal="left" wrapText="1"/>
    </xf>
    <xf numFmtId="0" fontId="18" fillId="0" borderId="0" xfId="23" applyFont="1"/>
    <xf numFmtId="0" fontId="5" fillId="0" borderId="6" xfId="23" applyBorder="1" applyAlignment="1">
      <alignment horizontal="left" wrapText="1"/>
    </xf>
    <xf numFmtId="0" fontId="5" fillId="0" borderId="6" xfId="23" applyBorder="1" applyAlignment="1">
      <alignment horizontal="left"/>
    </xf>
    <xf numFmtId="0" fontId="5" fillId="13" borderId="1" xfId="23" applyFill="1" applyBorder="1" applyAlignment="1">
      <alignment horizontal="left" vertical="top" wrapText="1"/>
    </xf>
    <xf numFmtId="0" fontId="4" fillId="12" borderId="1" xfId="23" applyFont="1" applyFill="1" applyBorder="1" applyAlignment="1">
      <alignment horizontal="center" vertical="top" wrapText="1"/>
    </xf>
    <xf numFmtId="2" fontId="21" fillId="12" borderId="1" xfId="23" applyNumberFormat="1" applyFont="1" applyFill="1" applyBorder="1" applyAlignment="1">
      <alignment horizontal="center" vertical="top" wrapText="1"/>
    </xf>
    <xf numFmtId="0" fontId="5" fillId="12" borderId="0" xfId="23" applyFill="1"/>
    <xf numFmtId="0" fontId="1" fillId="0" borderId="0" xfId="19" applyAlignment="1" applyProtection="1">
      <alignment vertical="center"/>
    </xf>
    <xf numFmtId="0" fontId="8" fillId="0" borderId="0" xfId="25" applyFont="1" applyAlignment="1">
      <alignment horizontal="left" vertical="center"/>
    </xf>
    <xf numFmtId="0" fontId="5" fillId="0" borderId="0" xfId="25" applyAlignment="1">
      <alignment vertical="center"/>
    </xf>
    <xf numFmtId="0" fontId="5" fillId="0" borderId="0" xfId="25" applyAlignment="1">
      <alignment horizontal="left" vertical="center" wrapText="1"/>
    </xf>
    <xf numFmtId="0" fontId="5" fillId="0" borderId="0" xfId="25" applyAlignment="1">
      <alignment horizontal="left" vertical="center"/>
    </xf>
    <xf numFmtId="0" fontId="5" fillId="0" borderId="0" xfId="25"/>
    <xf numFmtId="0" fontId="8" fillId="0" borderId="0" xfId="25" applyFont="1" applyAlignment="1">
      <alignment vertical="center"/>
    </xf>
    <xf numFmtId="0" fontId="4" fillId="0" borderId="0" xfId="25" applyFont="1" applyAlignment="1">
      <alignment vertical="center"/>
    </xf>
    <xf numFmtId="0" fontId="4" fillId="0" borderId="0" xfId="25" applyFont="1" applyAlignment="1">
      <alignment horizontal="left" vertical="center" wrapText="1"/>
    </xf>
    <xf numFmtId="0" fontId="4" fillId="0" borderId="0" xfId="25" applyFont="1" applyAlignment="1">
      <alignment horizontal="left" vertical="center"/>
    </xf>
    <xf numFmtId="0" fontId="4" fillId="0" borderId="0" xfId="25" applyFont="1" applyAlignment="1">
      <alignment horizontal="left"/>
    </xf>
    <xf numFmtId="0" fontId="4" fillId="0" borderId="0" xfId="25" applyFont="1"/>
    <xf numFmtId="0" fontId="8" fillId="12" borderId="0" xfId="25" applyFont="1" applyFill="1" applyAlignment="1">
      <alignment horizontal="left"/>
    </xf>
    <xf numFmtId="0" fontId="4" fillId="12" borderId="0" xfId="25" applyFont="1" applyFill="1"/>
    <xf numFmtId="0" fontId="4" fillId="12" borderId="0" xfId="25" applyFont="1" applyFill="1" applyAlignment="1">
      <alignment vertical="center"/>
    </xf>
    <xf numFmtId="0" fontId="14" fillId="12" borderId="0" xfId="26" applyFont="1" applyFill="1" applyAlignment="1" applyProtection="1">
      <alignment horizontal="justify" vertical="center"/>
    </xf>
    <xf numFmtId="0" fontId="8" fillId="12" borderId="6" xfId="25" applyFont="1" applyFill="1" applyBorder="1" applyAlignment="1">
      <alignment horizontal="left" vertical="center" wrapText="1"/>
    </xf>
    <xf numFmtId="0" fontId="4" fillId="12" borderId="6" xfId="25" applyFont="1" applyFill="1" applyBorder="1" applyAlignment="1">
      <alignment horizontal="left" vertical="center"/>
    </xf>
    <xf numFmtId="0" fontId="4" fillId="12" borderId="0" xfId="25" applyFont="1" applyFill="1" applyAlignment="1">
      <alignment horizontal="left" vertical="center"/>
    </xf>
    <xf numFmtId="0" fontId="4" fillId="12" borderId="1" xfId="25" applyFont="1" applyFill="1" applyBorder="1" applyAlignment="1">
      <alignment horizontal="left" vertical="top" wrapText="1"/>
    </xf>
    <xf numFmtId="0" fontId="4" fillId="12" borderId="1" xfId="25" applyFont="1" applyFill="1" applyBorder="1" applyAlignment="1">
      <alignment horizontal="center" vertical="top" wrapText="1"/>
    </xf>
    <xf numFmtId="2" fontId="21" fillId="12" borderId="1" xfId="25" applyNumberFormat="1" applyFont="1" applyFill="1" applyBorder="1" applyAlignment="1">
      <alignment horizontal="center" vertical="top" wrapText="1"/>
    </xf>
    <xf numFmtId="0" fontId="4" fillId="12" borderId="0" xfId="25" applyFont="1" applyFill="1" applyAlignment="1">
      <alignment horizontal="left" wrapText="1"/>
    </xf>
    <xf numFmtId="0" fontId="4" fillId="12" borderId="0" xfId="25" applyFont="1" applyFill="1" applyAlignment="1">
      <alignment horizontal="left"/>
    </xf>
    <xf numFmtId="165" fontId="21" fillId="12" borderId="1" xfId="25" applyNumberFormat="1" applyFont="1" applyFill="1" applyBorder="1" applyAlignment="1">
      <alignment horizontal="center" vertical="top" wrapText="1"/>
    </xf>
    <xf numFmtId="0" fontId="9" fillId="0" borderId="0" xfId="25" applyFont="1" applyAlignment="1">
      <alignment horizontal="left" vertical="center"/>
    </xf>
    <xf numFmtId="0" fontId="5" fillId="12" borderId="0" xfId="25" applyFill="1" applyAlignment="1">
      <alignment vertical="center"/>
    </xf>
    <xf numFmtId="0" fontId="5" fillId="12" borderId="0" xfId="25" applyFill="1" applyAlignment="1">
      <alignment horizontal="left" vertical="center" wrapText="1"/>
    </xf>
    <xf numFmtId="0" fontId="18" fillId="12" borderId="0" xfId="25" applyFont="1" applyFill="1" applyAlignment="1">
      <alignment horizontal="left" vertical="center" wrapText="1"/>
    </xf>
    <xf numFmtId="0" fontId="5" fillId="12" borderId="0" xfId="25" applyFill="1" applyAlignment="1">
      <alignment horizontal="left" wrapText="1"/>
    </xf>
    <xf numFmtId="0" fontId="5" fillId="12" borderId="0" xfId="25" applyFill="1"/>
    <xf numFmtId="0" fontId="5" fillId="17" borderId="0" xfId="25" applyFill="1"/>
    <xf numFmtId="0" fontId="5" fillId="18" borderId="0" xfId="25" applyFill="1"/>
    <xf numFmtId="0" fontId="18" fillId="15" borderId="0" xfId="25" applyFont="1" applyFill="1" applyAlignment="1">
      <alignment horizontal="left" vertical="center" wrapText="1"/>
    </xf>
    <xf numFmtId="49" fontId="5" fillId="11" borderId="0" xfId="0" applyNumberFormat="1" applyFont="1" applyFill="1" applyAlignment="1" applyProtection="1">
      <alignment vertical="center"/>
      <protection locked="0"/>
    </xf>
  </cellXfs>
  <cellStyles count="27">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6" xr:uid="{DF0527CD-A13A-4FF0-923E-A44F7B37A801}"/>
    <cellStyle name="Standard" xfId="0" builtinId="0"/>
    <cellStyle name="Standard 2" xfId="21" xr:uid="{00000000-0005-0000-0000-000015000000}"/>
    <cellStyle name="Standard 2 2" xfId="23" xr:uid="{DB844093-EC27-4893-9090-29467EF24A5D}"/>
    <cellStyle name="Standard 2 2 2" xfId="25" xr:uid="{A60281B3-5A20-47D7-A6BE-DE1D6DCB59B6}"/>
    <cellStyle name="Standard 3" xfId="22" xr:uid="{00000000-0005-0000-0000-000016000000}"/>
    <cellStyle name="Standard_Parameter2" xfId="24" xr:uid="{09774F52-D50B-4C0A-90B9-4E2BA8307AB9}"/>
  </cellStyles>
  <dxfs count="34">
    <dxf>
      <fill>
        <patternFill>
          <bgColor indexed="13"/>
        </patternFill>
      </fill>
    </dxf>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Drop" dropLines="30" dropStyle="combo" dx="20" fmlaLink="Isomalt!$E$2" fmlaRange="Isomalt!$B$3:$B$14" sel="12" val="0"/>
</file>

<file path=xl/ctrlProps/ctrlProp10.xml><?xml version="1.0" encoding="utf-8"?>
<formControlPr xmlns="http://schemas.microsoft.com/office/spreadsheetml/2009/9/main" objectType="Drop" dropLines="30" dropStyle="combo" dx="20" fmlaLink="Schwefeldioxid!$C$2" fmlaRange="Schwefeldioxid!$B$3:$B$28" sel="26" val="0"/>
</file>

<file path=xl/ctrlProps/ctrlProp2.xml><?xml version="1.0" encoding="utf-8"?>
<formControlPr xmlns="http://schemas.microsoft.com/office/spreadsheetml/2009/9/main" objectType="Drop" dropLines="30" dropStyle="combo" dx="20" fmlaLink="Isomalt!$F$2" fmlaRange="Isomalt!$B$3:$B$14" sel="12" val="0"/>
</file>

<file path=xl/ctrlProps/ctrlProp3.xml><?xml version="1.0" encoding="utf-8"?>
<formControlPr xmlns="http://schemas.microsoft.com/office/spreadsheetml/2009/9/main" objectType="Drop" dropLines="30" dropStyle="combo" dx="20" fmlaLink="Acesulfam!$B$1" fmlaRange="Acesulfam!$B$3:$B$26" sel="24" val="0"/>
</file>

<file path=xl/ctrlProps/ctrlProp4.xml><?xml version="1.0" encoding="utf-8"?>
<formControlPr xmlns="http://schemas.microsoft.com/office/spreadsheetml/2009/9/main" objectType="Drop" dropLines="50" dropStyle="combo" dx="20" fmlaLink="Sucralose!$B$1" fmlaRange="Sucralose!$B$3:$B$8" sel="6" val="0"/>
</file>

<file path=xl/ctrlProps/ctrlProp5.xml><?xml version="1.0" encoding="utf-8"?>
<formControlPr xmlns="http://schemas.microsoft.com/office/spreadsheetml/2009/9/main" objectType="Drop" dropLines="30" dropStyle="combo" dx="20" fmlaLink="Xylit!$D$2" fmlaRange="Xylit!$B$3:$B$15" sel="13" val="0"/>
</file>

<file path=xl/ctrlProps/ctrlProp6.xml><?xml version="1.0" encoding="utf-8"?>
<formControlPr xmlns="http://schemas.microsoft.com/office/spreadsheetml/2009/9/main" objectType="Drop" dropLines="30" dropStyle="combo" dx="20" fmlaLink="Xylit!$E$2" fmlaRange="Xylit!$B$3:$B$15" sel="13" val="0"/>
</file>

<file path=xl/ctrlProps/ctrlProp7.xml><?xml version="1.0" encoding="utf-8"?>
<formControlPr xmlns="http://schemas.microsoft.com/office/spreadsheetml/2009/9/main" objectType="Drop" dropLines="30" dropStyle="combo" dx="20" fmlaLink="awWert!$B$1" fmlaRange="awWert!$B$3:$B$26" sel="24" val="0"/>
</file>

<file path=xl/ctrlProps/ctrlProp8.xml><?xml version="1.0" encoding="utf-8"?>
<formControlPr xmlns="http://schemas.microsoft.com/office/spreadsheetml/2009/9/main" objectType="Drop" dropLines="15" dropStyle="combo" dx="20" fmlaLink="Teilnehmerdaten!$D$4" fmlaRange="Teilnehmerdaten!$G$5:$G$6" sel="2" val="0"/>
</file>

<file path=xl/ctrlProps/ctrlProp9.xml><?xml version="1.0" encoding="utf-8"?>
<formControlPr xmlns="http://schemas.microsoft.com/office/spreadsheetml/2009/9/main" objectType="Drop" dropLines="25" dropStyle="combo" dx="20" fmlaLink="Isomalt!$D$2" fmlaRange="Isomalt!$B$3:$B$14" sel="12"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430BA064-5552-49A9-BF8F-4A2F6B5E0D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586919</xdr:colOff>
      <xdr:row>49</xdr:row>
      <xdr:rowOff>114300</xdr:rowOff>
    </xdr:to>
    <xdr:pic>
      <xdr:nvPicPr>
        <xdr:cNvPr id="2" name="Grafik 1">
          <a:extLst>
            <a:ext uri="{FF2B5EF4-FFF2-40B4-BE49-F238E27FC236}">
              <a16:creationId xmlns:a16="http://schemas.microsoft.com/office/drawing/2014/main" id="{A52D1DF1-D853-08A2-CF9E-2DE4C5760BFA}"/>
            </a:ext>
          </a:extLst>
        </xdr:cNvPr>
        <xdr:cNvPicPr>
          <a:picLocks noChangeAspect="1"/>
        </xdr:cNvPicPr>
      </xdr:nvPicPr>
      <xdr:blipFill>
        <a:blip xmlns:r="http://schemas.openxmlformats.org/officeDocument/2006/relationships" r:embed="rId1"/>
        <a:stretch>
          <a:fillRect/>
        </a:stretch>
      </xdr:blipFill>
      <xdr:spPr>
        <a:xfrm>
          <a:off x="0" y="0"/>
          <a:ext cx="7521119" cy="8826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21167</xdr:colOff>
          <xdr:row>37</xdr:row>
          <xdr:rowOff>16933</xdr:rowOff>
        </xdr:from>
        <xdr:to>
          <xdr:col>7</xdr:col>
          <xdr:colOff>160867</xdr:colOff>
          <xdr:row>38</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39</xdr:row>
          <xdr:rowOff>8467</xdr:rowOff>
        </xdr:from>
        <xdr:to>
          <xdr:col>7</xdr:col>
          <xdr:colOff>160867</xdr:colOff>
          <xdr:row>39</xdr:row>
          <xdr:rowOff>220133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41</xdr:row>
          <xdr:rowOff>8467</xdr:rowOff>
        </xdr:from>
        <xdr:to>
          <xdr:col>7</xdr:col>
          <xdr:colOff>160867</xdr:colOff>
          <xdr:row>41</xdr:row>
          <xdr:rowOff>220133</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43</xdr:row>
          <xdr:rowOff>8467</xdr:rowOff>
        </xdr:from>
        <xdr:to>
          <xdr:col>7</xdr:col>
          <xdr:colOff>160867</xdr:colOff>
          <xdr:row>43</xdr:row>
          <xdr:rowOff>220133</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45</xdr:row>
          <xdr:rowOff>8467</xdr:rowOff>
        </xdr:from>
        <xdr:to>
          <xdr:col>7</xdr:col>
          <xdr:colOff>160867</xdr:colOff>
          <xdr:row>45</xdr:row>
          <xdr:rowOff>220133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47</xdr:row>
          <xdr:rowOff>8467</xdr:rowOff>
        </xdr:from>
        <xdr:to>
          <xdr:col>7</xdr:col>
          <xdr:colOff>160867</xdr:colOff>
          <xdr:row>47</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49</xdr:row>
          <xdr:rowOff>8467</xdr:rowOff>
        </xdr:from>
        <xdr:to>
          <xdr:col>7</xdr:col>
          <xdr:colOff>160867</xdr:colOff>
          <xdr:row>49</xdr:row>
          <xdr:rowOff>220133</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105833</xdr:colOff>
          <xdr:row>16</xdr:row>
          <xdr:rowOff>59267</xdr:rowOff>
        </xdr:from>
        <xdr:to>
          <xdr:col>6</xdr:col>
          <xdr:colOff>973667</xdr:colOff>
          <xdr:row>16</xdr:row>
          <xdr:rowOff>325967</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35</xdr:row>
          <xdr:rowOff>16933</xdr:rowOff>
        </xdr:from>
        <xdr:to>
          <xdr:col>7</xdr:col>
          <xdr:colOff>160867</xdr:colOff>
          <xdr:row>35</xdr:row>
          <xdr:rowOff>237067</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51</xdr:row>
          <xdr:rowOff>8467</xdr:rowOff>
        </xdr:from>
        <xdr:to>
          <xdr:col>7</xdr:col>
          <xdr:colOff>160867</xdr:colOff>
          <xdr:row>51</xdr:row>
          <xdr:rowOff>220133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34-ungesch&#252;tzt.xlsx" TargetMode="External"/><Relationship Id="rId1" Type="http://schemas.openxmlformats.org/officeDocument/2006/relationships/externalLinkPath" Target="/Daten/TABELLEN/LVU/Ergebnistabellen/2024/ungesch&#252;tzt/2024-34-ungesch&#252;tzt.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Wasser"/>
      <sheetName val="Asche"/>
      <sheetName val="PH-Wert"/>
      <sheetName val="Saeuregrad"/>
      <sheetName val="Extrakt"/>
      <sheetName val="Coffein"/>
      <sheetName val="Chlorgen06"/>
      <sheetName val="Chlorogen11"/>
      <sheetName val="Acrylamid"/>
      <sheetName val="Cafestol"/>
    </sheetNames>
    <sheetDataSet>
      <sheetData sheetId="0"/>
      <sheetData sheetId="1"/>
      <sheetData sheetId="2" refreshError="1"/>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E8A7C-BF35-48B5-9CEE-1C17E4E52DF5}">
  <dimension ref="A1:C13"/>
  <sheetViews>
    <sheetView workbookViewId="0">
      <selection sqref="A1:C1"/>
    </sheetView>
  </sheetViews>
  <sheetFormatPr baseColWidth="10" defaultColWidth="11.41015625" defaultRowHeight="14" x14ac:dyDescent="0.45"/>
  <cols>
    <col min="1" max="2" width="27.703125" style="115" customWidth="1"/>
    <col min="3" max="3" width="30.41015625" style="115" customWidth="1"/>
    <col min="4" max="16384" width="11.41015625" style="115"/>
  </cols>
  <sheetData>
    <row r="1" spans="1:3" ht="30.75" customHeight="1" x14ac:dyDescent="0.45">
      <c r="A1" s="113" t="s">
        <v>55</v>
      </c>
      <c r="B1" s="114"/>
      <c r="C1" s="114"/>
    </row>
    <row r="2" spans="1:3" ht="51.95" customHeight="1" x14ac:dyDescent="0.45">
      <c r="A2" s="116" t="s">
        <v>56</v>
      </c>
      <c r="B2" s="117"/>
      <c r="C2" s="117"/>
    </row>
    <row r="3" spans="1:3" ht="74.25" customHeight="1" x14ac:dyDescent="0.45">
      <c r="A3" s="116" t="s">
        <v>57</v>
      </c>
      <c r="B3" s="116"/>
      <c r="C3" s="116"/>
    </row>
    <row r="4" spans="1:3" ht="80.45" customHeight="1" x14ac:dyDescent="0.6">
      <c r="A4" s="116" t="s">
        <v>72</v>
      </c>
      <c r="B4" s="117"/>
      <c r="C4" s="117"/>
    </row>
    <row r="5" spans="1:3" ht="30.45" customHeight="1" x14ac:dyDescent="0.5">
      <c r="A5" s="118"/>
      <c r="B5" s="118"/>
      <c r="C5" s="118"/>
    </row>
    <row r="6" spans="1:3" ht="30.45" customHeight="1" x14ac:dyDescent="0.45">
      <c r="A6" s="119" t="s">
        <v>58</v>
      </c>
    </row>
    <row r="7" spans="1:3" ht="54" customHeight="1" x14ac:dyDescent="0.45">
      <c r="A7" s="120" t="s">
        <v>59</v>
      </c>
      <c r="B7" s="121"/>
      <c r="C7" s="121"/>
    </row>
    <row r="9" spans="1:3" x14ac:dyDescent="0.45">
      <c r="A9" s="122" t="s">
        <v>60</v>
      </c>
      <c r="B9" s="122" t="s">
        <v>61</v>
      </c>
    </row>
    <row r="10" spans="1:3" ht="15.35" x14ac:dyDescent="0.45">
      <c r="A10" s="123">
        <v>1379</v>
      </c>
      <c r="B10" s="123">
        <v>1380</v>
      </c>
    </row>
    <row r="11" spans="1:3" ht="15.35" x14ac:dyDescent="0.45">
      <c r="A11" s="123">
        <v>179.34</v>
      </c>
      <c r="B11" s="123">
        <v>179</v>
      </c>
    </row>
    <row r="12" spans="1:3" ht="15.35" x14ac:dyDescent="0.45">
      <c r="A12" s="123">
        <v>80.12</v>
      </c>
      <c r="B12" s="123">
        <v>80.099999999999994</v>
      </c>
    </row>
    <row r="13" spans="1:3" ht="15.35" x14ac:dyDescent="0.45">
      <c r="A13" s="123">
        <v>7.8</v>
      </c>
      <c r="B13" s="124">
        <v>7.8</v>
      </c>
    </row>
  </sheetData>
  <sheetProtection password="CAA1" sheet="1" objects="1" scenarios="1"/>
  <mergeCells count="6">
    <mergeCell ref="A1:C1"/>
    <mergeCell ref="A2:C2"/>
    <mergeCell ref="A3:C3"/>
    <mergeCell ref="A4:C4"/>
    <mergeCell ref="A5:C5"/>
    <mergeCell ref="A7:C7"/>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53"/>
  <sheetViews>
    <sheetView workbookViewId="0">
      <selection activeCell="A7" sqref="A7:G7"/>
    </sheetView>
  </sheetViews>
  <sheetFormatPr baseColWidth="10" defaultColWidth="11.41015625" defaultRowHeight="14" x14ac:dyDescent="0.45"/>
  <cols>
    <col min="1" max="1" width="35.64453125" style="9" customWidth="1"/>
    <col min="2" max="2" width="11.41015625" style="9"/>
    <col min="3" max="3" width="13" style="9" customWidth="1"/>
    <col min="4" max="7" width="15.64453125" style="9" customWidth="1"/>
    <col min="8" max="8" width="9.64453125" style="9" customWidth="1"/>
    <col min="9" max="9" width="9.1171875" style="9" bestFit="1" customWidth="1"/>
    <col min="10" max="10" width="11.64453125" style="9" customWidth="1"/>
    <col min="11" max="16384" width="11.41015625" style="9"/>
  </cols>
  <sheetData>
    <row r="1" spans="1:8" ht="21.95" customHeight="1" x14ac:dyDescent="0.65">
      <c r="A1" s="5" t="s">
        <v>0</v>
      </c>
      <c r="B1" s="6"/>
      <c r="E1" s="7" t="s">
        <v>3</v>
      </c>
      <c r="F1" s="8"/>
      <c r="G1" s="67" t="s">
        <v>110</v>
      </c>
    </row>
    <row r="2" spans="1:8" ht="21.95" customHeight="1" x14ac:dyDescent="0.65">
      <c r="A2" s="5" t="s">
        <v>224</v>
      </c>
      <c r="B2" s="6"/>
      <c r="E2" s="7" t="s">
        <v>4</v>
      </c>
      <c r="F2" s="8"/>
      <c r="G2" s="67" t="s">
        <v>110</v>
      </c>
    </row>
    <row r="3" spans="1:8" ht="15.2" customHeight="1" x14ac:dyDescent="0.65">
      <c r="A3" s="5"/>
      <c r="B3" s="6"/>
      <c r="E3" s="98" t="s">
        <v>73</v>
      </c>
      <c r="F3" s="98"/>
      <c r="G3" s="53">
        <v>1</v>
      </c>
      <c r="H3" s="9" t="s">
        <v>91</v>
      </c>
    </row>
    <row r="4" spans="1:8" ht="21.95" customHeight="1" x14ac:dyDescent="0.55000000000000004">
      <c r="A4" s="7" t="s">
        <v>11</v>
      </c>
      <c r="B4" s="9" t="s">
        <v>5</v>
      </c>
      <c r="F4" s="40" t="str">
        <f>IF(OR(ISBLANK(G1),G1="?"),"",IF(ISNUMBER(VALUE(G1)),"","Bitte nur Ziffern eingeben (numbers only)"))</f>
        <v/>
      </c>
      <c r="G4" s="8"/>
      <c r="H4" s="10"/>
    </row>
    <row r="5" spans="1:8" ht="21.95" customHeight="1" x14ac:dyDescent="0.55000000000000004">
      <c r="A5" s="10" t="s">
        <v>31</v>
      </c>
      <c r="E5" s="13">
        <v>45641</v>
      </c>
      <c r="F5" s="40" t="str">
        <f>IF(OR(ISBLANK(G2),G2="?"),"",IF(ISNUMBER(VALUE(G2)),"","Bitte nur Ziffern eingeben (numbers only)"))</f>
        <v/>
      </c>
      <c r="G5" s="8"/>
      <c r="H5" s="10"/>
    </row>
    <row r="6" spans="1:8" ht="12.35" customHeight="1" x14ac:dyDescent="0.45"/>
    <row r="7" spans="1:8" s="14" customFormat="1" ht="35.1" customHeight="1" x14ac:dyDescent="0.45">
      <c r="A7" s="99" t="s">
        <v>75</v>
      </c>
      <c r="B7" s="96"/>
      <c r="C7" s="96"/>
      <c r="D7" s="96"/>
      <c r="E7" s="96"/>
      <c r="F7" s="96"/>
      <c r="G7" s="96"/>
    </row>
    <row r="8" spans="1:8" s="14" customFormat="1" ht="35.1" customHeight="1" x14ac:dyDescent="0.45">
      <c r="A8" s="99" t="s">
        <v>244</v>
      </c>
      <c r="B8" s="96"/>
      <c r="C8" s="96"/>
      <c r="D8" s="96"/>
      <c r="E8" s="96"/>
      <c r="F8" s="96"/>
      <c r="G8" s="96"/>
    </row>
    <row r="9" spans="1:8" s="14" customFormat="1" ht="35.1" customHeight="1" x14ac:dyDescent="0.45">
      <c r="A9" s="99" t="s">
        <v>84</v>
      </c>
      <c r="B9" s="96"/>
      <c r="C9" s="96"/>
      <c r="D9" s="96"/>
      <c r="E9" s="96"/>
      <c r="F9" s="96"/>
      <c r="G9" s="96"/>
    </row>
    <row r="10" spans="1:8" s="14" customFormat="1" ht="35.1" customHeight="1" x14ac:dyDescent="0.45">
      <c r="A10" s="99" t="s">
        <v>83</v>
      </c>
      <c r="B10" s="96"/>
      <c r="C10" s="96"/>
      <c r="D10" s="96"/>
      <c r="E10" s="96"/>
      <c r="F10" s="96"/>
      <c r="G10" s="96"/>
    </row>
    <row r="11" spans="1:8" s="14" customFormat="1" ht="35.1" customHeight="1" x14ac:dyDescent="0.45">
      <c r="A11" s="99" t="s">
        <v>76</v>
      </c>
      <c r="B11" s="96"/>
      <c r="C11" s="96"/>
      <c r="D11" s="96"/>
      <c r="E11" s="96"/>
      <c r="F11" s="96"/>
      <c r="G11" s="96"/>
    </row>
    <row r="12" spans="1:8" s="14" customFormat="1" ht="35.1" customHeight="1" x14ac:dyDescent="0.45">
      <c r="A12" s="99" t="s">
        <v>77</v>
      </c>
      <c r="B12" s="99"/>
      <c r="C12" s="99"/>
      <c r="D12" s="99"/>
      <c r="E12" s="99"/>
      <c r="F12" s="99"/>
      <c r="G12" s="99"/>
    </row>
    <row r="13" spans="1:8" s="14" customFormat="1" ht="35.1" customHeight="1" x14ac:dyDescent="0.45">
      <c r="A13" s="100" t="s">
        <v>87</v>
      </c>
      <c r="B13" s="101"/>
      <c r="C13" s="101"/>
      <c r="D13" s="101"/>
      <c r="E13" s="101"/>
      <c r="F13" s="101"/>
      <c r="G13" s="101"/>
    </row>
    <row r="14" spans="1:8" s="14" customFormat="1" ht="25.1" customHeight="1" x14ac:dyDescent="0.45">
      <c r="A14" s="102" t="str">
        <f>IF(OR(OR(ISBLANK(G1),G1="?"),OR(ISBLANK(G1),G1="?")),"Die Tabelle ist so nicht versandfertig. Es fehlen noch Eingaben bei Kunden-Nr. und/oder Postleitzahl.","Wichtig: Sind Ihre Eingaben bei Kunden-Nr. und Postleitzahl korrekt?")</f>
        <v>Die Tabelle ist so nicht versandfertig. Es fehlen noch Eingaben bei Kunden-Nr. und/oder Postleitzahl.</v>
      </c>
      <c r="B14" s="102"/>
      <c r="C14" s="102"/>
      <c r="D14" s="102"/>
      <c r="E14" s="102"/>
      <c r="F14" s="102"/>
      <c r="G14" s="102"/>
    </row>
    <row r="15" spans="1:8" s="14" customFormat="1" ht="25.1" customHeight="1" x14ac:dyDescent="0.45">
      <c r="A15" s="102" t="str">
        <f>IF(OR(OR(ISBLANK(G1),G1="?"),OR(ISBLANK(G2),G2="?")),"Nur wenn diese beiden Felder ausgefüllt sind, kann der Absender dieser Tabelle korrekt identifiziert werden.","")</f>
        <v>Nur wenn diese beiden Felder ausgefüllt sind, kann der Absender dieser Tabelle korrekt identifiziert werden.</v>
      </c>
      <c r="B15" s="102"/>
      <c r="C15" s="102"/>
      <c r="D15" s="102"/>
      <c r="E15" s="102"/>
      <c r="F15" s="102"/>
      <c r="G15" s="102"/>
    </row>
    <row r="16" spans="1:8" s="14" customFormat="1" ht="10.1" customHeight="1" x14ac:dyDescent="0.45">
      <c r="A16" s="97"/>
      <c r="B16" s="97"/>
      <c r="C16" s="97"/>
      <c r="D16" s="97"/>
      <c r="E16" s="97"/>
      <c r="F16" s="97"/>
      <c r="G16" s="97"/>
    </row>
    <row r="17" spans="1:11" ht="30.35" customHeight="1" x14ac:dyDescent="0.55000000000000004">
      <c r="A17" s="50" t="s">
        <v>37</v>
      </c>
      <c r="B17" s="7"/>
      <c r="C17" s="10"/>
      <c r="D17" s="7"/>
      <c r="E17" s="7"/>
      <c r="F17" s="7"/>
      <c r="G17" s="48"/>
      <c r="H17" s="14"/>
    </row>
    <row r="18" spans="1:11" s="14" customFormat="1" ht="10.1" customHeight="1" x14ac:dyDescent="0.45">
      <c r="A18" s="96"/>
      <c r="B18" s="96"/>
      <c r="C18" s="96"/>
      <c r="D18" s="96"/>
      <c r="E18" s="96"/>
      <c r="F18" s="96"/>
      <c r="G18" s="96"/>
    </row>
    <row r="19" spans="1:11" s="14" customFormat="1" ht="30.35" customHeight="1" x14ac:dyDescent="0.45">
      <c r="A19" s="103" t="s">
        <v>74</v>
      </c>
      <c r="B19" s="103"/>
      <c r="C19" s="103"/>
      <c r="D19" s="103"/>
      <c r="E19" s="103"/>
      <c r="F19" s="103"/>
      <c r="G19" s="103"/>
    </row>
    <row r="20" spans="1:11" ht="35.1" customHeight="1" x14ac:dyDescent="0.5">
      <c r="A20" s="35" t="s">
        <v>1</v>
      </c>
      <c r="B20" s="36" t="s">
        <v>2</v>
      </c>
      <c r="C20" s="38" t="s">
        <v>222</v>
      </c>
      <c r="D20" s="38" t="s">
        <v>7</v>
      </c>
      <c r="E20" s="38" t="s">
        <v>8</v>
      </c>
      <c r="F20" s="38" t="s">
        <v>9</v>
      </c>
      <c r="G20" s="39"/>
      <c r="H20" s="12"/>
      <c r="I20" s="11"/>
    </row>
    <row r="21" spans="1:11" ht="30.35" hidden="1" customHeight="1" x14ac:dyDescent="0.5">
      <c r="A21" s="35" t="s">
        <v>88</v>
      </c>
      <c r="B21" s="36" t="s">
        <v>89</v>
      </c>
      <c r="C21" s="37">
        <v>3</v>
      </c>
      <c r="D21" s="49"/>
      <c r="E21" s="49"/>
      <c r="F21" s="37" t="e">
        <f>#REF!</f>
        <v>#REF!</v>
      </c>
      <c r="G21" s="37"/>
      <c r="H21" s="41" t="e">
        <f>#REF!</f>
        <v>#REF!</v>
      </c>
      <c r="I21" s="11"/>
    </row>
    <row r="22" spans="1:11" ht="35.1" customHeight="1" x14ac:dyDescent="0.5">
      <c r="A22" s="42" t="s">
        <v>112</v>
      </c>
      <c r="B22" s="43" t="s">
        <v>30</v>
      </c>
      <c r="C22" s="37">
        <v>4</v>
      </c>
      <c r="D22" s="68"/>
      <c r="E22" s="68"/>
      <c r="F22" s="37">
        <f>Isomalt!$D$2</f>
        <v>12</v>
      </c>
      <c r="G22" s="37"/>
      <c r="H22" s="41">
        <f>Isomalt!$C$1</f>
        <v>11</v>
      </c>
      <c r="I22" s="11"/>
    </row>
    <row r="23" spans="1:11" s="14" customFormat="1" ht="35.1" customHeight="1" x14ac:dyDescent="0.45">
      <c r="A23" s="42" t="s">
        <v>113</v>
      </c>
      <c r="B23" s="43" t="s">
        <v>30</v>
      </c>
      <c r="C23" s="37">
        <v>4</v>
      </c>
      <c r="D23" s="68"/>
      <c r="E23" s="68"/>
      <c r="F23" s="37">
        <f>Isomalt!$E$2</f>
        <v>12</v>
      </c>
      <c r="G23" s="37"/>
      <c r="H23" s="41">
        <f>Isomalt!$C$1</f>
        <v>11</v>
      </c>
      <c r="I23" s="34"/>
      <c r="J23" s="34"/>
    </row>
    <row r="24" spans="1:11" s="14" customFormat="1" ht="28.1" customHeight="1" x14ac:dyDescent="0.45">
      <c r="A24" s="42" t="s">
        <v>114</v>
      </c>
      <c r="B24" s="43" t="s">
        <v>30</v>
      </c>
      <c r="C24" s="37">
        <v>4</v>
      </c>
      <c r="D24" s="68"/>
      <c r="E24" s="68"/>
      <c r="F24" s="37">
        <f>Isomalt!$F$2</f>
        <v>12</v>
      </c>
      <c r="G24" s="37"/>
      <c r="H24" s="41">
        <f>Isomalt!$C$1</f>
        <v>11</v>
      </c>
      <c r="I24" s="34"/>
      <c r="J24" s="34"/>
    </row>
    <row r="25" spans="1:11" s="14" customFormat="1" ht="28.1" customHeight="1" x14ac:dyDescent="0.45">
      <c r="A25" s="42" t="s">
        <v>115</v>
      </c>
      <c r="B25" s="43" t="s">
        <v>30</v>
      </c>
      <c r="C25" s="37">
        <v>4</v>
      </c>
      <c r="D25" s="68"/>
      <c r="E25" s="68"/>
      <c r="F25" s="37">
        <f>Acesulfam!$B$1</f>
        <v>24</v>
      </c>
      <c r="G25" s="37"/>
      <c r="H25" s="41">
        <f>Acesulfam!$C$1</f>
        <v>23</v>
      </c>
      <c r="I25" s="34"/>
      <c r="J25" s="34"/>
      <c r="K25" s="95"/>
    </row>
    <row r="26" spans="1:11" s="14" customFormat="1" ht="28.1" customHeight="1" x14ac:dyDescent="0.45">
      <c r="A26" s="42" t="s">
        <v>116</v>
      </c>
      <c r="B26" s="43" t="s">
        <v>30</v>
      </c>
      <c r="C26" s="37">
        <v>4</v>
      </c>
      <c r="D26" s="68"/>
      <c r="E26" s="68"/>
      <c r="F26" s="37">
        <f>Sucralose!B1</f>
        <v>6</v>
      </c>
      <c r="G26" s="37"/>
      <c r="H26" s="41">
        <f>Sucralose!$C$1</f>
        <v>5</v>
      </c>
      <c r="I26" s="34"/>
      <c r="J26" s="34"/>
      <c r="K26" s="95"/>
    </row>
    <row r="27" spans="1:11" s="14" customFormat="1" ht="28.1" customHeight="1" x14ac:dyDescent="0.45">
      <c r="A27" s="42" t="s">
        <v>117</v>
      </c>
      <c r="B27" s="43" t="s">
        <v>30</v>
      </c>
      <c r="C27" s="37">
        <v>4</v>
      </c>
      <c r="D27" s="68"/>
      <c r="E27" s="68"/>
      <c r="F27" s="37">
        <f>Xylit!D2</f>
        <v>13</v>
      </c>
      <c r="G27" s="37"/>
      <c r="H27" s="41">
        <f>Xylit!$C$1</f>
        <v>12</v>
      </c>
      <c r="I27" s="34"/>
      <c r="J27" s="34"/>
      <c r="K27" s="95"/>
    </row>
    <row r="28" spans="1:11" s="14" customFormat="1" ht="28.1" customHeight="1" x14ac:dyDescent="0.45">
      <c r="A28" s="42" t="s">
        <v>118</v>
      </c>
      <c r="B28" s="43" t="s">
        <v>30</v>
      </c>
      <c r="C28" s="37">
        <v>4</v>
      </c>
      <c r="D28" s="68"/>
      <c r="E28" s="68"/>
      <c r="F28" s="37">
        <f>Xylit!E2</f>
        <v>13</v>
      </c>
      <c r="G28" s="37"/>
      <c r="H28" s="41">
        <f>Xylit!$C$1</f>
        <v>12</v>
      </c>
      <c r="I28" s="34"/>
      <c r="J28" s="34"/>
      <c r="K28" s="95"/>
    </row>
    <row r="29" spans="1:11" s="14" customFormat="1" ht="28.1" customHeight="1" x14ac:dyDescent="0.45">
      <c r="A29" s="42" t="s">
        <v>119</v>
      </c>
      <c r="B29" s="43" t="s">
        <v>89</v>
      </c>
      <c r="C29" s="37">
        <v>3</v>
      </c>
      <c r="D29" s="68"/>
      <c r="E29" s="68"/>
      <c r="F29" s="37">
        <f>awWert!B1</f>
        <v>24</v>
      </c>
      <c r="G29" s="37"/>
      <c r="H29" s="41">
        <f>awWert!C1</f>
        <v>23</v>
      </c>
      <c r="I29" s="34"/>
      <c r="J29" s="34"/>
      <c r="K29" s="95"/>
    </row>
    <row r="30" spans="1:11" s="14" customFormat="1" ht="35.1" customHeight="1" x14ac:dyDescent="0.45">
      <c r="A30" s="42" t="s">
        <v>111</v>
      </c>
      <c r="B30" s="43" t="s">
        <v>44</v>
      </c>
      <c r="C30" s="37">
        <v>3</v>
      </c>
      <c r="D30" s="68"/>
      <c r="E30" s="68"/>
      <c r="F30" s="37">
        <f>Schwefeldioxid!C2</f>
        <v>26</v>
      </c>
      <c r="G30" s="37"/>
      <c r="H30" s="41">
        <f>Schwefeldioxid!B1</f>
        <v>25</v>
      </c>
      <c r="I30" s="34"/>
      <c r="J30" s="34"/>
      <c r="K30" s="95"/>
    </row>
    <row r="31" spans="1:11" s="14" customFormat="1" ht="35.1" hidden="1" customHeight="1" x14ac:dyDescent="0.45">
      <c r="A31" s="35"/>
      <c r="B31" s="43"/>
      <c r="C31" s="37"/>
      <c r="D31" s="68"/>
      <c r="E31" s="68"/>
      <c r="F31" s="37"/>
      <c r="G31" s="37"/>
      <c r="H31" s="41"/>
      <c r="I31" s="34"/>
      <c r="J31" s="34"/>
      <c r="K31" s="95"/>
    </row>
    <row r="32" spans="1:11" s="14" customFormat="1" ht="28.1" hidden="1" customHeight="1" x14ac:dyDescent="0.45">
      <c r="A32" s="42"/>
      <c r="B32" s="43"/>
      <c r="C32" s="44"/>
      <c r="D32" s="68"/>
      <c r="E32" s="68"/>
      <c r="F32" s="37"/>
      <c r="G32" s="37"/>
      <c r="H32" s="41"/>
      <c r="K32" s="95"/>
    </row>
    <row r="33" spans="1:9" s="14" customFormat="1" ht="15.2" customHeight="1" x14ac:dyDescent="0.45">
      <c r="A33" s="74" t="s">
        <v>223</v>
      </c>
      <c r="B33" s="65"/>
      <c r="C33" s="41"/>
      <c r="D33" s="41"/>
      <c r="E33" s="41"/>
      <c r="F33" s="41"/>
      <c r="G33" s="41"/>
      <c r="H33" s="41"/>
    </row>
    <row r="34" spans="1:9" s="14" customFormat="1" ht="30.35" customHeight="1" x14ac:dyDescent="0.45">
      <c r="A34" s="50" t="s">
        <v>10</v>
      </c>
    </row>
    <row r="35" spans="1:9" ht="24" hidden="1" customHeight="1" x14ac:dyDescent="0.45">
      <c r="A35" s="15"/>
      <c r="B35" s="105"/>
      <c r="C35" s="105"/>
      <c r="D35" s="105"/>
      <c r="E35" s="105"/>
      <c r="F35" s="105"/>
      <c r="G35" s="105"/>
      <c r="H35" s="105"/>
    </row>
    <row r="36" spans="1:9" ht="25.7" customHeight="1" x14ac:dyDescent="0.45">
      <c r="A36" s="17" t="s">
        <v>120</v>
      </c>
      <c r="B36" s="106"/>
      <c r="C36" s="106"/>
      <c r="D36" s="106"/>
      <c r="E36" s="106"/>
      <c r="F36" s="106"/>
      <c r="G36" s="106"/>
      <c r="H36" s="106"/>
      <c r="I36" s="16" t="b">
        <f>ISBLANK(VLOOKUP(F22,Isomalt!A3:C14,3))</f>
        <v>1</v>
      </c>
    </row>
    <row r="37" spans="1:9" ht="24" customHeight="1" x14ac:dyDescent="0.45">
      <c r="A37" s="15" t="str">
        <f>IF(F22=H22,"bitte eingeben:",IF(I36,"","Art der Modifikation/Ausgabedatum:"))</f>
        <v/>
      </c>
      <c r="B37" s="104"/>
      <c r="C37" s="104"/>
      <c r="D37" s="104"/>
      <c r="E37" s="104"/>
      <c r="F37" s="104"/>
      <c r="G37" s="104"/>
      <c r="H37" s="104"/>
    </row>
    <row r="38" spans="1:9" ht="18" customHeight="1" x14ac:dyDescent="0.45">
      <c r="A38" s="17" t="s">
        <v>121</v>
      </c>
      <c r="B38" s="106"/>
      <c r="C38" s="106"/>
      <c r="D38" s="106"/>
      <c r="E38" s="106"/>
      <c r="F38" s="106"/>
      <c r="G38" s="106"/>
      <c r="H38" s="106"/>
      <c r="I38" s="16" t="b">
        <f>ISBLANK(VLOOKUP(F23,Isomalt!A3:C14,3))</f>
        <v>1</v>
      </c>
    </row>
    <row r="39" spans="1:9" ht="24" customHeight="1" x14ac:dyDescent="0.45">
      <c r="A39" s="15" t="str">
        <f>IF(F23=H23,"bitte eingeben:",IF(I38,"","Art der Modifikation/Ausgabedatum:"))</f>
        <v/>
      </c>
      <c r="B39" s="104"/>
      <c r="C39" s="104"/>
      <c r="D39" s="104"/>
      <c r="E39" s="104"/>
      <c r="F39" s="104"/>
      <c r="G39" s="104"/>
      <c r="H39" s="104"/>
      <c r="I39" s="16"/>
    </row>
    <row r="40" spans="1:9" ht="18" customHeight="1" x14ac:dyDescent="0.45">
      <c r="A40" s="17" t="s">
        <v>122</v>
      </c>
      <c r="B40" s="106"/>
      <c r="C40" s="106"/>
      <c r="D40" s="106"/>
      <c r="E40" s="106"/>
      <c r="F40" s="106"/>
      <c r="G40" s="106"/>
      <c r="H40" s="106"/>
      <c r="I40" s="16" t="b">
        <f>ISBLANK(VLOOKUP(F24,Isomalt!A3:C14,3))</f>
        <v>1</v>
      </c>
    </row>
    <row r="41" spans="1:9" ht="24" customHeight="1" x14ac:dyDescent="0.45">
      <c r="A41" s="15" t="str">
        <f>IF(F24=H24,"bitte eingeben:",IF(I40,"","Art der Modifikation/Ausgabedatum:"))</f>
        <v/>
      </c>
      <c r="B41" s="109"/>
      <c r="C41" s="109"/>
      <c r="D41" s="109"/>
      <c r="E41" s="109"/>
      <c r="F41" s="109"/>
      <c r="G41" s="109"/>
      <c r="H41" s="109"/>
      <c r="I41" s="16"/>
    </row>
    <row r="42" spans="1:9" ht="18" customHeight="1" x14ac:dyDescent="0.45">
      <c r="A42" s="17" t="s">
        <v>123</v>
      </c>
      <c r="B42" s="106"/>
      <c r="C42" s="106"/>
      <c r="D42" s="106"/>
      <c r="E42" s="106"/>
      <c r="F42" s="106"/>
      <c r="G42" s="106"/>
      <c r="H42" s="106"/>
      <c r="I42" s="16" t="b">
        <f>ISBLANK(VLOOKUP(F25,Acesulfam!A3:C25,3))</f>
        <v>1</v>
      </c>
    </row>
    <row r="43" spans="1:9" ht="24" customHeight="1" x14ac:dyDescent="0.45">
      <c r="A43" s="15" t="str">
        <f>IF(F25=H25,"bitte eingeben:",IF(I42,"","Art der Modifikation/Ausgabedatum:"))</f>
        <v/>
      </c>
      <c r="B43" s="109"/>
      <c r="C43" s="109"/>
      <c r="D43" s="109"/>
      <c r="E43" s="109"/>
      <c r="F43" s="109"/>
      <c r="G43" s="109"/>
      <c r="H43" s="109"/>
      <c r="I43" s="16"/>
    </row>
    <row r="44" spans="1:9" ht="18" customHeight="1" x14ac:dyDescent="0.45">
      <c r="A44" s="17" t="s">
        <v>124</v>
      </c>
      <c r="B44" s="106"/>
      <c r="C44" s="106"/>
      <c r="D44" s="106"/>
      <c r="E44" s="106"/>
      <c r="F44" s="106"/>
      <c r="G44" s="106"/>
      <c r="H44" s="106"/>
      <c r="I44" s="16" t="b">
        <f>ISBLANK(VLOOKUP(F26,Sucralose!A3:C12,3))</f>
        <v>1</v>
      </c>
    </row>
    <row r="45" spans="1:9" ht="24" customHeight="1" x14ac:dyDescent="0.45">
      <c r="A45" s="15" t="str">
        <f>IF(F26=H26,"bitte eingeben:",IF(I44,"","Art der Modifikation/Ausgabedatum:"))</f>
        <v/>
      </c>
      <c r="B45" s="109"/>
      <c r="C45" s="109"/>
      <c r="D45" s="109"/>
      <c r="E45" s="109"/>
      <c r="F45" s="109"/>
      <c r="G45" s="109"/>
      <c r="H45" s="109"/>
      <c r="I45" s="16"/>
    </row>
    <row r="46" spans="1:9" ht="18" customHeight="1" x14ac:dyDescent="0.45">
      <c r="A46" s="17" t="s">
        <v>125</v>
      </c>
      <c r="B46" s="111"/>
      <c r="C46" s="111"/>
      <c r="D46" s="111"/>
      <c r="E46" s="111"/>
      <c r="F46" s="111"/>
      <c r="G46" s="111"/>
      <c r="H46" s="111"/>
      <c r="I46" s="16" t="b">
        <f>ISBLANK(VLOOKUP(F27,Xylit!A3:C15,3))</f>
        <v>1</v>
      </c>
    </row>
    <row r="47" spans="1:9" ht="24" customHeight="1" x14ac:dyDescent="0.45">
      <c r="A47" s="15" t="str">
        <f>IF(F27=H27,"bitte eingeben:",IF(I46,"","Art der Modifikation/Ausgabedatum:"))</f>
        <v/>
      </c>
      <c r="B47" s="109"/>
      <c r="C47" s="109"/>
      <c r="D47" s="109"/>
      <c r="E47" s="109"/>
      <c r="F47" s="109"/>
      <c r="G47" s="109"/>
      <c r="H47" s="109"/>
      <c r="I47" s="16"/>
    </row>
    <row r="48" spans="1:9" ht="18" customHeight="1" x14ac:dyDescent="0.45">
      <c r="A48" s="17" t="s">
        <v>126</v>
      </c>
      <c r="B48" s="110"/>
      <c r="C48" s="110"/>
      <c r="D48" s="110"/>
      <c r="E48" s="110"/>
      <c r="F48" s="110"/>
      <c r="G48" s="110"/>
      <c r="H48" s="110"/>
      <c r="I48" s="16" t="b">
        <f>ISBLANK(VLOOKUP(F28,Xylit!A3:C15,3))</f>
        <v>1</v>
      </c>
    </row>
    <row r="49" spans="1:9" ht="24" customHeight="1" x14ac:dyDescent="0.45">
      <c r="A49" s="15" t="str">
        <f>IF(F28=H28,"bitte eingeben:",IF(I48,"","Art der Modifikation/Ausgabedatum:"))</f>
        <v/>
      </c>
      <c r="B49" s="108"/>
      <c r="C49" s="108"/>
      <c r="D49" s="108"/>
      <c r="E49" s="108"/>
      <c r="F49" s="108"/>
      <c r="G49" s="108"/>
      <c r="H49" s="108"/>
      <c r="I49" s="16"/>
    </row>
    <row r="50" spans="1:9" ht="18" customHeight="1" x14ac:dyDescent="0.45">
      <c r="A50" s="17" t="s">
        <v>119</v>
      </c>
      <c r="B50" s="107"/>
      <c r="C50" s="107"/>
      <c r="D50" s="107"/>
      <c r="E50" s="107"/>
      <c r="F50" s="107"/>
      <c r="G50" s="107"/>
      <c r="H50" s="107"/>
      <c r="I50" s="16" t="b">
        <f>ISBLANK(VLOOKUP(F29,awWert!A3:C26,3))</f>
        <v>1</v>
      </c>
    </row>
    <row r="51" spans="1:9" ht="24" customHeight="1" x14ac:dyDescent="0.45">
      <c r="A51" s="15" t="str">
        <f>IF(F29=H29,"bitte eingeben:",IF(F29=1,"bitte Prinzip angeben:",IF(I50,"","Art der Modifikation/Ausgabedatum:")))</f>
        <v/>
      </c>
      <c r="B51" s="108"/>
      <c r="C51" s="108"/>
      <c r="D51" s="108"/>
      <c r="E51" s="108"/>
      <c r="F51" s="108"/>
      <c r="G51" s="108"/>
      <c r="H51" s="108"/>
      <c r="I51" s="16"/>
    </row>
    <row r="52" spans="1:9" ht="18" customHeight="1" x14ac:dyDescent="0.45">
      <c r="A52" s="17" t="s">
        <v>111</v>
      </c>
      <c r="B52" s="107"/>
      <c r="C52" s="107"/>
      <c r="D52" s="107"/>
      <c r="E52" s="107"/>
      <c r="F52" s="107"/>
      <c r="G52" s="107"/>
      <c r="H52" s="107"/>
      <c r="I52" s="16" t="b">
        <f>ISBLANK(VLOOKUP(F30,Schwefeldioxid!A3:C28,3))</f>
        <v>1</v>
      </c>
    </row>
    <row r="53" spans="1:9" ht="24" customHeight="1" x14ac:dyDescent="0.45">
      <c r="A53" s="15" t="str">
        <f>IF(F30=H30,"bitte eingeben:",IF(I52,"","Art der Modifikation/Ausgabedatum:"))</f>
        <v/>
      </c>
      <c r="B53" s="108"/>
      <c r="C53" s="108"/>
      <c r="D53" s="108"/>
      <c r="E53" s="108"/>
      <c r="F53" s="108"/>
      <c r="G53" s="108"/>
      <c r="H53" s="108"/>
      <c r="I53" s="16"/>
    </row>
  </sheetData>
  <sheetProtection algorithmName="SHA-512" hashValue="jCTegW+J3roump+iViYiaMLNXuPG2eAkvoll5X94p6tnqdXanCh6r8TqPu5Zz1KJdLvk2EhtsdktK9j38YV3pA==" saltValue="oeFsGfvoUWAW1ss+pOG+rw==" spinCount="100000" sheet="1" objects="1" scenarios="1"/>
  <mergeCells count="33">
    <mergeCell ref="B50:H50"/>
    <mergeCell ref="B53:H53"/>
    <mergeCell ref="B41:H41"/>
    <mergeCell ref="B42:H42"/>
    <mergeCell ref="B52:H52"/>
    <mergeCell ref="B51:H51"/>
    <mergeCell ref="B44:H44"/>
    <mergeCell ref="B45:H45"/>
    <mergeCell ref="B47:H47"/>
    <mergeCell ref="B49:H49"/>
    <mergeCell ref="B48:H48"/>
    <mergeCell ref="B46:H46"/>
    <mergeCell ref="B43:H43"/>
    <mergeCell ref="B37:H37"/>
    <mergeCell ref="B35:H35"/>
    <mergeCell ref="B38:H38"/>
    <mergeCell ref="B39:H39"/>
    <mergeCell ref="B40:H40"/>
    <mergeCell ref="B36:H36"/>
    <mergeCell ref="K25:K32"/>
    <mergeCell ref="A18:G18"/>
    <mergeCell ref="A16:G16"/>
    <mergeCell ref="E3:F3"/>
    <mergeCell ref="A7:G7"/>
    <mergeCell ref="A9:G9"/>
    <mergeCell ref="A8:G8"/>
    <mergeCell ref="A10:G10"/>
    <mergeCell ref="A11:G11"/>
    <mergeCell ref="A13:G13"/>
    <mergeCell ref="A14:G14"/>
    <mergeCell ref="A15:G15"/>
    <mergeCell ref="A12:G12"/>
    <mergeCell ref="A19:G19"/>
  </mergeCells>
  <phoneticPr fontId="0" type="noConversion"/>
  <conditionalFormatting sqref="B35:H35">
    <cfRule type="expression" dxfId="33" priority="34" stopIfTrue="1">
      <formula>OR($F$21-$H$21=0,NOT(#REF!))</formula>
    </cfRule>
  </conditionalFormatting>
  <conditionalFormatting sqref="B37:H37">
    <cfRule type="expression" dxfId="32" priority="45" stopIfTrue="1">
      <formula>OR($F$22-$H$22=0,NOT($I36))</formula>
    </cfRule>
  </conditionalFormatting>
  <conditionalFormatting sqref="B39:H39">
    <cfRule type="expression" dxfId="31" priority="36" stopIfTrue="1">
      <formula>OR($F$23-$H$23=0,NOT($I38))</formula>
    </cfRule>
  </conditionalFormatting>
  <conditionalFormatting sqref="B41:H41">
    <cfRule type="expression" dxfId="30" priority="35" stopIfTrue="1">
      <formula>OR($F$24-$H$24=0,NOT($I40))</formula>
    </cfRule>
  </conditionalFormatting>
  <conditionalFormatting sqref="B43:H43">
    <cfRule type="expression" dxfId="29" priority="37" stopIfTrue="1">
      <formula>OR($F$25-$H$25=0,NOT($I42))</formula>
    </cfRule>
  </conditionalFormatting>
  <conditionalFormatting sqref="B45:H45">
    <cfRule type="expression" dxfId="28" priority="38" stopIfTrue="1">
      <formula>OR($F$26-$H$26=0,NOT($I44))</formula>
    </cfRule>
  </conditionalFormatting>
  <conditionalFormatting sqref="B46:H46">
    <cfRule type="expression" dxfId="27" priority="17" stopIfTrue="1">
      <formula>$G$23-5=0</formula>
    </cfRule>
  </conditionalFormatting>
  <conditionalFormatting sqref="B47:H47">
    <cfRule type="expression" dxfId="26" priority="39" stopIfTrue="1">
      <formula>OR($F$27-$H$27=0,NOT($I46))</formula>
    </cfRule>
  </conditionalFormatting>
  <conditionalFormatting sqref="B48:H48">
    <cfRule type="expression" dxfId="25" priority="18" stopIfTrue="1">
      <formula>$I$23-3=0</formula>
    </cfRule>
  </conditionalFormatting>
  <conditionalFormatting sqref="B49:H49">
    <cfRule type="expression" dxfId="24" priority="40" stopIfTrue="1">
      <formula>OR($F$28-$H$28=0,NOT($I48))</formula>
    </cfRule>
  </conditionalFormatting>
  <conditionalFormatting sqref="B50:H50">
    <cfRule type="expression" dxfId="23" priority="19" stopIfTrue="1">
      <formula>$I$23-10=0</formula>
    </cfRule>
  </conditionalFormatting>
  <conditionalFormatting sqref="B51:H51">
    <cfRule type="expression" dxfId="22" priority="41" stopIfTrue="1">
      <formula>OR($F$29-$H$29=0,NOT($I50))</formula>
    </cfRule>
  </conditionalFormatting>
  <conditionalFormatting sqref="B52:H52">
    <cfRule type="expression" dxfId="21" priority="4" stopIfTrue="1">
      <formula>$I$23-10=0</formula>
    </cfRule>
  </conditionalFormatting>
  <conditionalFormatting sqref="B53:H53">
    <cfRule type="expression" dxfId="20" priority="5" stopIfTrue="1">
      <formula>OR($F$30-$H$30=0,NOT($I52))</formula>
    </cfRule>
  </conditionalFormatting>
  <conditionalFormatting sqref="F21">
    <cfRule type="expression" dxfId="19" priority="33" stopIfTrue="1">
      <formula>$F$21-$H$21=1</formula>
    </cfRule>
  </conditionalFormatting>
  <conditionalFormatting sqref="F22">
    <cfRule type="expression" dxfId="18" priority="46" stopIfTrue="1">
      <formula>$F$22-$H$22=1</formula>
    </cfRule>
  </conditionalFormatting>
  <conditionalFormatting sqref="F23">
    <cfRule type="expression" dxfId="17" priority="22" stopIfTrue="1">
      <formula>$F$23-$H$23=1</formula>
    </cfRule>
  </conditionalFormatting>
  <conditionalFormatting sqref="F24">
    <cfRule type="expression" dxfId="16" priority="23" stopIfTrue="1">
      <formula>$F$24-$H$24=1</formula>
    </cfRule>
  </conditionalFormatting>
  <conditionalFormatting sqref="F25">
    <cfRule type="expression" dxfId="15" priority="24" stopIfTrue="1">
      <formula>$F$25-$H$25=1</formula>
    </cfRule>
  </conditionalFormatting>
  <conditionalFormatting sqref="F26">
    <cfRule type="expression" dxfId="14" priority="25" stopIfTrue="1">
      <formula>$F$26-$H$26=1</formula>
    </cfRule>
  </conditionalFormatting>
  <conditionalFormatting sqref="F27">
    <cfRule type="expression" dxfId="13" priority="26" stopIfTrue="1">
      <formula>$F$27-$H$27=1</formula>
    </cfRule>
  </conditionalFormatting>
  <conditionalFormatting sqref="F28">
    <cfRule type="expression" dxfId="12" priority="27" stopIfTrue="1">
      <formula>$F$28-$H$28=1</formula>
    </cfRule>
  </conditionalFormatting>
  <conditionalFormatting sqref="F29">
    <cfRule type="expression" dxfId="11" priority="28" stopIfTrue="1">
      <formula>$F$29-$H$29=1</formula>
    </cfRule>
  </conditionalFormatting>
  <conditionalFormatting sqref="F30">
    <cfRule type="expression" dxfId="10" priority="1" stopIfTrue="1">
      <formula>$F$30-$H$30=1</formula>
    </cfRule>
  </conditionalFormatting>
  <conditionalFormatting sqref="F31">
    <cfRule type="expression" dxfId="9" priority="29" stopIfTrue="1">
      <formula>$F$31-$H$31=1</formula>
    </cfRule>
  </conditionalFormatting>
  <conditionalFormatting sqref="F32">
    <cfRule type="expression" dxfId="8" priority="32" stopIfTrue="1">
      <formula>$F$32-$H$32=1</formula>
    </cfRule>
  </conditionalFormatting>
  <conditionalFormatting sqref="G21:G27 G31:G32">
    <cfRule type="cellIs" dxfId="7" priority="21" stopIfTrue="1" operator="equal">
      <formula>10</formula>
    </cfRule>
  </conditionalFormatting>
  <conditionalFormatting sqref="G28:G30">
    <cfRule type="cellIs" dxfId="6" priority="30" stopIfTrue="1" operator="equal">
      <formula>3</formula>
    </cfRule>
  </conditionalFormatting>
  <conditionalFormatting sqref="H21:H26 H29:H32">
    <cfRule type="cellIs" dxfId="5" priority="14" stopIfTrue="1" operator="equal">
      <formula>6</formula>
    </cfRule>
  </conditionalFormatting>
  <conditionalFormatting sqref="I23:I31">
    <cfRule type="cellIs" dxfId="4" priority="16" stopIfTrue="1" operator="equal">
      <formula>11</formula>
    </cfRule>
  </conditionalFormatting>
  <conditionalFormatting sqref="J23:J31">
    <cfRule type="cellIs" dxfId="3" priority="15" stopIfTrue="1" operator="equal">
      <formula>15</formula>
    </cfRule>
  </conditionalFormatting>
  <pageMargins left="0.59055118110236227" right="0.59055118110236227" top="0.55118110236220474" bottom="0.55118110236220474" header="0.27559055118110237" footer="0.27559055118110237"/>
  <pageSetup paperSize="9" scale="95" orientation="landscape" verticalDpi="196" r:id="rId1"/>
  <headerFooter alignWithMargins="0">
    <oddHeader>&amp;LErgebnisdatenblatt&amp;C&amp;F&amp;RSeite &amp;P von &amp;N  Seiten</oddHeader>
    <oddFooter>&amp;L(c) LVU, 79336 Herbolzheim&amp;RTel +49 7643 40335; Fax: +49 7643 40319; info@lvus.de</oddFooter>
  </headerFooter>
  <rowBreaks count="2" manualBreakCount="2">
    <brk id="18" max="16383" man="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21167</xdr:colOff>
                    <xdr:row>37</xdr:row>
                    <xdr:rowOff>16933</xdr:rowOff>
                  </from>
                  <to>
                    <xdr:col>7</xdr:col>
                    <xdr:colOff>160867</xdr:colOff>
                    <xdr:row>38</xdr:row>
                    <xdr:rowOff>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21167</xdr:colOff>
                    <xdr:row>39</xdr:row>
                    <xdr:rowOff>8467</xdr:rowOff>
                  </from>
                  <to>
                    <xdr:col>7</xdr:col>
                    <xdr:colOff>160867</xdr:colOff>
                    <xdr:row>39</xdr:row>
                    <xdr:rowOff>220133</xdr:rowOff>
                  </to>
                </anchor>
              </controlPr>
            </control>
          </mc:Choice>
        </mc:AlternateContent>
        <mc:AlternateContent xmlns:mc="http://schemas.openxmlformats.org/markup-compatibility/2006">
          <mc:Choice Requires="x14">
            <control shapeId="2097" r:id="rId6" name="Drop Down 49">
              <controlPr locked="0" defaultSize="0" autoLine="0" autoPict="0">
                <anchor moveWithCells="1">
                  <from>
                    <xdr:col>1</xdr:col>
                    <xdr:colOff>21167</xdr:colOff>
                    <xdr:row>41</xdr:row>
                    <xdr:rowOff>8467</xdr:rowOff>
                  </from>
                  <to>
                    <xdr:col>7</xdr:col>
                    <xdr:colOff>160867</xdr:colOff>
                    <xdr:row>41</xdr:row>
                    <xdr:rowOff>220133</xdr:rowOff>
                  </to>
                </anchor>
              </controlPr>
            </control>
          </mc:Choice>
        </mc:AlternateContent>
        <mc:AlternateContent xmlns:mc="http://schemas.openxmlformats.org/markup-compatibility/2006">
          <mc:Choice Requires="x14">
            <control shapeId="2098" r:id="rId7" name="Drop Down 50">
              <controlPr locked="0" defaultSize="0" autoLine="0" autoPict="0">
                <anchor moveWithCells="1">
                  <from>
                    <xdr:col>1</xdr:col>
                    <xdr:colOff>21167</xdr:colOff>
                    <xdr:row>43</xdr:row>
                    <xdr:rowOff>8467</xdr:rowOff>
                  </from>
                  <to>
                    <xdr:col>7</xdr:col>
                    <xdr:colOff>160867</xdr:colOff>
                    <xdr:row>43</xdr:row>
                    <xdr:rowOff>220133</xdr:rowOff>
                  </to>
                </anchor>
              </controlPr>
            </control>
          </mc:Choice>
        </mc:AlternateContent>
        <mc:AlternateContent xmlns:mc="http://schemas.openxmlformats.org/markup-compatibility/2006">
          <mc:Choice Requires="x14">
            <control shapeId="2099" r:id="rId8" name="Drop Down 51">
              <controlPr locked="0" defaultSize="0" autoLine="0" autoPict="0">
                <anchor moveWithCells="1">
                  <from>
                    <xdr:col>1</xdr:col>
                    <xdr:colOff>21167</xdr:colOff>
                    <xdr:row>45</xdr:row>
                    <xdr:rowOff>8467</xdr:rowOff>
                  </from>
                  <to>
                    <xdr:col>7</xdr:col>
                    <xdr:colOff>160867</xdr:colOff>
                    <xdr:row>45</xdr:row>
                    <xdr:rowOff>220133</xdr:rowOff>
                  </to>
                </anchor>
              </controlPr>
            </control>
          </mc:Choice>
        </mc:AlternateContent>
        <mc:AlternateContent xmlns:mc="http://schemas.openxmlformats.org/markup-compatibility/2006">
          <mc:Choice Requires="x14">
            <control shapeId="2100" r:id="rId9" name="Drop Down 52">
              <controlPr locked="0" defaultSize="0" autoLine="0" autoPict="0">
                <anchor moveWithCells="1">
                  <from>
                    <xdr:col>1</xdr:col>
                    <xdr:colOff>21167</xdr:colOff>
                    <xdr:row>47</xdr:row>
                    <xdr:rowOff>8467</xdr:rowOff>
                  </from>
                  <to>
                    <xdr:col>7</xdr:col>
                    <xdr:colOff>160867</xdr:colOff>
                    <xdr:row>47</xdr:row>
                    <xdr:rowOff>220133</xdr:rowOff>
                  </to>
                </anchor>
              </controlPr>
            </control>
          </mc:Choice>
        </mc:AlternateContent>
        <mc:AlternateContent xmlns:mc="http://schemas.openxmlformats.org/markup-compatibility/2006">
          <mc:Choice Requires="x14">
            <control shapeId="2101" r:id="rId10" name="Drop Down 53">
              <controlPr locked="0" defaultSize="0" autoLine="0" autoPict="0">
                <anchor moveWithCells="1">
                  <from>
                    <xdr:col>1</xdr:col>
                    <xdr:colOff>21167</xdr:colOff>
                    <xdr:row>49</xdr:row>
                    <xdr:rowOff>8467</xdr:rowOff>
                  </from>
                  <to>
                    <xdr:col>7</xdr:col>
                    <xdr:colOff>160867</xdr:colOff>
                    <xdr:row>49</xdr:row>
                    <xdr:rowOff>220133</xdr:rowOff>
                  </to>
                </anchor>
              </controlPr>
            </control>
          </mc:Choice>
        </mc:AlternateContent>
        <mc:AlternateContent xmlns:mc="http://schemas.openxmlformats.org/markup-compatibility/2006">
          <mc:Choice Requires="x14">
            <control shapeId="2115" r:id="rId11" name="Drop Down 67">
              <controlPr locked="0" defaultSize="0" autoLine="0" autoPict="0">
                <anchor moveWithCells="1">
                  <from>
                    <xdr:col>6</xdr:col>
                    <xdr:colOff>105833</xdr:colOff>
                    <xdr:row>16</xdr:row>
                    <xdr:rowOff>59267</xdr:rowOff>
                  </from>
                  <to>
                    <xdr:col>6</xdr:col>
                    <xdr:colOff>973667</xdr:colOff>
                    <xdr:row>16</xdr:row>
                    <xdr:rowOff>325967</xdr:rowOff>
                  </to>
                </anchor>
              </controlPr>
            </control>
          </mc:Choice>
        </mc:AlternateContent>
        <mc:AlternateContent xmlns:mc="http://schemas.openxmlformats.org/markup-compatibility/2006">
          <mc:Choice Requires="x14">
            <control shapeId="2122" r:id="rId12" name="Drop Down 74">
              <controlPr locked="0" defaultSize="0" autoLine="0" autoPict="0">
                <anchor moveWithCells="1">
                  <from>
                    <xdr:col>1</xdr:col>
                    <xdr:colOff>21167</xdr:colOff>
                    <xdr:row>35</xdr:row>
                    <xdr:rowOff>16933</xdr:rowOff>
                  </from>
                  <to>
                    <xdr:col>7</xdr:col>
                    <xdr:colOff>160867</xdr:colOff>
                    <xdr:row>35</xdr:row>
                    <xdr:rowOff>237067</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1</xdr:col>
                    <xdr:colOff>21167</xdr:colOff>
                    <xdr:row>51</xdr:row>
                    <xdr:rowOff>8467</xdr:rowOff>
                  </from>
                  <to>
                    <xdr:col>7</xdr:col>
                    <xdr:colOff>160867</xdr:colOff>
                    <xdr:row>51</xdr:row>
                    <xdr:rowOff>220133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K24" sqref="K24"/>
    </sheetView>
  </sheetViews>
  <sheetFormatPr baseColWidth="10" defaultColWidth="11.41015625" defaultRowHeight="15.35" x14ac:dyDescent="0.5"/>
  <cols>
    <col min="1" max="7" width="12.64453125" style="1" customWidth="1"/>
    <col min="8" max="16384" width="11.41015625" style="1"/>
  </cols>
  <sheetData>
    <row r="1" spans="1:8" x14ac:dyDescent="0.5">
      <c r="A1" s="1" t="s">
        <v>21</v>
      </c>
      <c r="H1" s="57">
        <f>COUNTA(A2:G38)</f>
        <v>0</v>
      </c>
    </row>
    <row r="2" spans="1:8" x14ac:dyDescent="0.5">
      <c r="A2" s="112"/>
      <c r="B2" s="112"/>
      <c r="C2" s="112"/>
      <c r="D2" s="112"/>
      <c r="E2" s="112"/>
      <c r="F2" s="112"/>
      <c r="G2" s="112"/>
    </row>
    <row r="3" spans="1:8" x14ac:dyDescent="0.5">
      <c r="A3" s="112"/>
      <c r="B3" s="112"/>
      <c r="C3" s="112"/>
      <c r="D3" s="112"/>
      <c r="E3" s="112"/>
      <c r="F3" s="112"/>
      <c r="G3" s="112"/>
    </row>
    <row r="4" spans="1:8" x14ac:dyDescent="0.5">
      <c r="A4" s="112"/>
      <c r="B4" s="112"/>
      <c r="C4" s="112"/>
      <c r="D4" s="112"/>
      <c r="E4" s="112"/>
      <c r="F4" s="112"/>
      <c r="G4" s="112"/>
    </row>
    <row r="5" spans="1:8" x14ac:dyDescent="0.5">
      <c r="A5" s="112"/>
      <c r="B5" s="112"/>
      <c r="C5" s="112"/>
      <c r="D5" s="112"/>
      <c r="E5" s="112"/>
      <c r="F5" s="112"/>
      <c r="G5" s="112"/>
    </row>
    <row r="6" spans="1:8" x14ac:dyDescent="0.5">
      <c r="A6" s="112"/>
      <c r="B6" s="112"/>
      <c r="C6" s="112"/>
      <c r="D6" s="112"/>
      <c r="E6" s="112"/>
      <c r="F6" s="112"/>
      <c r="G6" s="112"/>
    </row>
    <row r="7" spans="1:8" x14ac:dyDescent="0.5">
      <c r="A7" s="112"/>
      <c r="B7" s="112"/>
      <c r="C7" s="112"/>
      <c r="D7" s="112"/>
      <c r="E7" s="112"/>
      <c r="F7" s="112"/>
      <c r="G7" s="112"/>
    </row>
    <row r="8" spans="1:8" x14ac:dyDescent="0.5">
      <c r="A8" s="112"/>
      <c r="B8" s="112"/>
      <c r="C8" s="112"/>
      <c r="D8" s="112"/>
      <c r="E8" s="112"/>
      <c r="F8" s="112"/>
      <c r="G8" s="112"/>
    </row>
    <row r="9" spans="1:8" x14ac:dyDescent="0.5">
      <c r="A9" s="112"/>
      <c r="B9" s="112"/>
      <c r="C9" s="112"/>
      <c r="D9" s="112"/>
      <c r="E9" s="112"/>
      <c r="F9" s="112"/>
      <c r="G9" s="112"/>
    </row>
    <row r="10" spans="1:8" x14ac:dyDescent="0.5">
      <c r="A10" s="112"/>
      <c r="B10" s="112"/>
      <c r="C10" s="112"/>
      <c r="D10" s="112"/>
      <c r="E10" s="112"/>
      <c r="F10" s="112"/>
      <c r="G10" s="112"/>
    </row>
    <row r="11" spans="1:8" x14ac:dyDescent="0.5">
      <c r="A11" s="112"/>
      <c r="B11" s="112"/>
      <c r="C11" s="112"/>
      <c r="D11" s="112"/>
      <c r="E11" s="112"/>
      <c r="F11" s="112"/>
      <c r="G11" s="112"/>
    </row>
    <row r="12" spans="1:8" x14ac:dyDescent="0.5">
      <c r="A12" s="112"/>
      <c r="B12" s="112"/>
      <c r="C12" s="112"/>
      <c r="D12" s="112"/>
      <c r="E12" s="112"/>
      <c r="F12" s="112"/>
      <c r="G12" s="112"/>
    </row>
    <row r="13" spans="1:8" x14ac:dyDescent="0.5">
      <c r="A13" s="112"/>
      <c r="B13" s="112"/>
      <c r="C13" s="112"/>
      <c r="D13" s="112"/>
      <c r="E13" s="112"/>
      <c r="F13" s="112"/>
      <c r="G13" s="112"/>
    </row>
    <row r="14" spans="1:8" x14ac:dyDescent="0.5">
      <c r="A14" s="112"/>
      <c r="B14" s="112"/>
      <c r="C14" s="112"/>
      <c r="D14" s="112"/>
      <c r="E14" s="112"/>
      <c r="F14" s="112"/>
      <c r="G14" s="112"/>
    </row>
    <row r="15" spans="1:8" x14ac:dyDescent="0.5">
      <c r="A15" s="112"/>
      <c r="B15" s="112"/>
      <c r="C15" s="112"/>
      <c r="D15" s="112"/>
      <c r="E15" s="112"/>
      <c r="F15" s="112"/>
      <c r="G15" s="112"/>
    </row>
    <row r="16" spans="1:8" x14ac:dyDescent="0.5">
      <c r="A16" s="112"/>
      <c r="B16" s="112"/>
      <c r="C16" s="112"/>
      <c r="D16" s="112"/>
      <c r="E16" s="112"/>
      <c r="F16" s="112"/>
      <c r="G16" s="112"/>
    </row>
    <row r="17" spans="1:7" x14ac:dyDescent="0.5">
      <c r="A17" s="112"/>
      <c r="B17" s="112"/>
      <c r="C17" s="112"/>
      <c r="D17" s="112"/>
      <c r="E17" s="112"/>
      <c r="F17" s="112"/>
      <c r="G17" s="112"/>
    </row>
    <row r="18" spans="1:7" x14ac:dyDescent="0.5">
      <c r="A18" s="112"/>
      <c r="B18" s="112"/>
      <c r="C18" s="112"/>
      <c r="D18" s="112"/>
      <c r="E18" s="112"/>
      <c r="F18" s="112"/>
      <c r="G18" s="112"/>
    </row>
    <row r="19" spans="1:7" x14ac:dyDescent="0.5">
      <c r="A19" s="112"/>
      <c r="B19" s="112"/>
      <c r="C19" s="112"/>
      <c r="D19" s="112"/>
      <c r="E19" s="112"/>
      <c r="F19" s="112"/>
      <c r="G19" s="112"/>
    </row>
    <row r="20" spans="1:7" x14ac:dyDescent="0.5">
      <c r="A20" s="112"/>
      <c r="B20" s="112"/>
      <c r="C20" s="112"/>
      <c r="D20" s="112"/>
      <c r="E20" s="112"/>
      <c r="F20" s="112"/>
      <c r="G20" s="112"/>
    </row>
    <row r="21" spans="1:7" x14ac:dyDescent="0.5">
      <c r="A21" s="112"/>
      <c r="B21" s="112"/>
      <c r="C21" s="112"/>
      <c r="D21" s="112"/>
      <c r="E21" s="112"/>
      <c r="F21" s="112"/>
      <c r="G21" s="112"/>
    </row>
    <row r="22" spans="1:7" x14ac:dyDescent="0.5">
      <c r="A22" s="112"/>
      <c r="B22" s="112"/>
      <c r="C22" s="112"/>
      <c r="D22" s="112"/>
      <c r="E22" s="112"/>
      <c r="F22" s="112"/>
      <c r="G22" s="112"/>
    </row>
    <row r="23" spans="1:7" x14ac:dyDescent="0.5">
      <c r="A23" s="112"/>
      <c r="B23" s="112"/>
      <c r="C23" s="112"/>
      <c r="D23" s="112"/>
      <c r="E23" s="112"/>
      <c r="F23" s="112"/>
      <c r="G23" s="112"/>
    </row>
    <row r="24" spans="1:7" x14ac:dyDescent="0.5">
      <c r="A24" s="112"/>
      <c r="B24" s="112"/>
      <c r="C24" s="112"/>
      <c r="D24" s="112"/>
      <c r="E24" s="112"/>
      <c r="F24" s="112"/>
      <c r="G24" s="112"/>
    </row>
    <row r="25" spans="1:7" x14ac:dyDescent="0.5">
      <c r="A25" s="112"/>
      <c r="B25" s="112"/>
      <c r="C25" s="112"/>
      <c r="D25" s="112"/>
      <c r="E25" s="112"/>
      <c r="F25" s="112"/>
      <c r="G25" s="112"/>
    </row>
    <row r="26" spans="1:7" x14ac:dyDescent="0.5">
      <c r="A26" s="112"/>
      <c r="B26" s="112"/>
      <c r="C26" s="112"/>
      <c r="D26" s="112"/>
      <c r="E26" s="112"/>
      <c r="F26" s="112"/>
      <c r="G26" s="112"/>
    </row>
    <row r="27" spans="1:7" x14ac:dyDescent="0.5">
      <c r="A27" s="112"/>
      <c r="B27" s="112"/>
      <c r="C27" s="112"/>
      <c r="D27" s="112"/>
      <c r="E27" s="112"/>
      <c r="F27" s="112"/>
      <c r="G27" s="112"/>
    </row>
    <row r="28" spans="1:7" x14ac:dyDescent="0.5">
      <c r="A28" s="112"/>
      <c r="B28" s="112"/>
      <c r="C28" s="112"/>
      <c r="D28" s="112"/>
      <c r="E28" s="112"/>
      <c r="F28" s="112"/>
      <c r="G28" s="112"/>
    </row>
    <row r="29" spans="1:7" x14ac:dyDescent="0.5">
      <c r="A29" s="112"/>
      <c r="B29" s="112"/>
      <c r="C29" s="112"/>
      <c r="D29" s="112"/>
      <c r="E29" s="112"/>
      <c r="F29" s="112"/>
      <c r="G29" s="112"/>
    </row>
    <row r="30" spans="1:7" x14ac:dyDescent="0.5">
      <c r="A30" s="112"/>
      <c r="B30" s="112"/>
      <c r="C30" s="112"/>
      <c r="D30" s="112"/>
      <c r="E30" s="112"/>
      <c r="F30" s="112"/>
      <c r="G30" s="112"/>
    </row>
    <row r="31" spans="1:7" x14ac:dyDescent="0.5">
      <c r="A31" s="112"/>
      <c r="B31" s="112"/>
      <c r="C31" s="112"/>
      <c r="D31" s="112"/>
      <c r="E31" s="112"/>
      <c r="F31" s="112"/>
      <c r="G31" s="112"/>
    </row>
    <row r="32" spans="1:7" x14ac:dyDescent="0.5">
      <c r="A32" s="112"/>
      <c r="B32" s="112"/>
      <c r="C32" s="112"/>
      <c r="D32" s="112"/>
      <c r="E32" s="112"/>
      <c r="F32" s="112"/>
      <c r="G32" s="112"/>
    </row>
    <row r="33" spans="1:7" x14ac:dyDescent="0.5">
      <c r="A33" s="112"/>
      <c r="B33" s="112"/>
      <c r="C33" s="112"/>
      <c r="D33" s="112"/>
      <c r="E33" s="112"/>
      <c r="F33" s="112"/>
      <c r="G33" s="112"/>
    </row>
    <row r="34" spans="1:7" x14ac:dyDescent="0.5">
      <c r="A34" s="112"/>
      <c r="B34" s="112"/>
      <c r="C34" s="112"/>
      <c r="D34" s="112"/>
      <c r="E34" s="112"/>
      <c r="F34" s="112"/>
      <c r="G34" s="112"/>
    </row>
    <row r="35" spans="1:7" x14ac:dyDescent="0.5">
      <c r="A35" s="112"/>
      <c r="B35" s="112"/>
      <c r="C35" s="112"/>
      <c r="D35" s="112"/>
      <c r="E35" s="112"/>
      <c r="F35" s="112"/>
      <c r="G35" s="112"/>
    </row>
    <row r="36" spans="1:7" x14ac:dyDescent="0.5">
      <c r="A36" s="112"/>
      <c r="B36" s="112"/>
      <c r="C36" s="112"/>
      <c r="D36" s="112"/>
      <c r="E36" s="112"/>
      <c r="F36" s="112"/>
      <c r="G36" s="112"/>
    </row>
    <row r="37" spans="1:7" x14ac:dyDescent="0.5">
      <c r="A37" s="112"/>
      <c r="B37" s="112"/>
      <c r="C37" s="112"/>
      <c r="D37" s="112"/>
      <c r="E37" s="112"/>
      <c r="F37" s="112"/>
      <c r="G37" s="112"/>
    </row>
    <row r="38" spans="1:7" x14ac:dyDescent="0.5">
      <c r="A38" s="112"/>
      <c r="B38" s="112"/>
      <c r="C38" s="112"/>
      <c r="D38" s="112"/>
      <c r="E38" s="112"/>
      <c r="F38" s="112"/>
      <c r="G38" s="112"/>
    </row>
  </sheetData>
  <sheetProtection algorithmName="SHA-512" hashValue="R8HXJ9Z43weI0+GV4kMm6pYvzqpplOFnEDtJPUOkI5JoHT2Y/oZQjGR3ckZFkqGGXGdtaDiZuFNLuN0u2Au0cw==" saltValue="dNtaiLAb5oA+jT3tGpXTUA=="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4"/>
  <sheetViews>
    <sheetView workbookViewId="0">
      <selection activeCell="A2" sqref="A2:G2"/>
    </sheetView>
  </sheetViews>
  <sheetFormatPr baseColWidth="10" defaultColWidth="11.41015625" defaultRowHeight="15.35" x14ac:dyDescent="0.5"/>
  <cols>
    <col min="1" max="1" width="24.41015625" style="20" customWidth="1"/>
    <col min="2" max="2" width="55.1171875" style="19" customWidth="1"/>
    <col min="3" max="16384" width="11.41015625" style="20"/>
  </cols>
  <sheetData>
    <row r="1" spans="1:6" ht="15.7" thickBot="1" x14ac:dyDescent="0.55000000000000004">
      <c r="A1" s="18" t="s">
        <v>120</v>
      </c>
      <c r="B1" s="27">
        <v>11</v>
      </c>
      <c r="C1" s="20">
        <f>MAX($A$3:$A$14)-1</f>
        <v>11</v>
      </c>
      <c r="D1" s="20" t="s">
        <v>247</v>
      </c>
      <c r="E1" s="20" t="s">
        <v>121</v>
      </c>
      <c r="F1" s="20" t="s">
        <v>122</v>
      </c>
    </row>
    <row r="2" spans="1:6" ht="15.7" thickTop="1" x14ac:dyDescent="0.5">
      <c r="A2" s="21"/>
      <c r="B2" s="22" t="s">
        <v>39</v>
      </c>
      <c r="C2" s="20" t="s">
        <v>41</v>
      </c>
      <c r="D2" s="20">
        <v>12</v>
      </c>
      <c r="E2" s="20">
        <v>12</v>
      </c>
      <c r="F2" s="20">
        <v>12</v>
      </c>
    </row>
    <row r="3" spans="1:6" ht="28" x14ac:dyDescent="0.5">
      <c r="A3" s="24">
        <v>1</v>
      </c>
      <c r="B3" s="83" t="s">
        <v>219</v>
      </c>
      <c r="C3" s="84"/>
    </row>
    <row r="4" spans="1:6" x14ac:dyDescent="0.5">
      <c r="A4" s="24">
        <v>2</v>
      </c>
      <c r="B4" s="63" t="s">
        <v>129</v>
      </c>
      <c r="C4" s="85"/>
    </row>
    <row r="5" spans="1:6" x14ac:dyDescent="0.5">
      <c r="A5" s="24">
        <v>3</v>
      </c>
      <c r="B5" s="63" t="s">
        <v>130</v>
      </c>
      <c r="C5" s="86" t="s">
        <v>42</v>
      </c>
    </row>
    <row r="6" spans="1:6" x14ac:dyDescent="0.5">
      <c r="A6" s="24">
        <v>4</v>
      </c>
      <c r="B6" s="63" t="s">
        <v>127</v>
      </c>
      <c r="C6" s="85"/>
    </row>
    <row r="7" spans="1:6" x14ac:dyDescent="0.5">
      <c r="A7" s="24">
        <v>5</v>
      </c>
      <c r="B7" s="63" t="s">
        <v>128</v>
      </c>
      <c r="C7" s="86" t="s">
        <v>42</v>
      </c>
    </row>
    <row r="8" spans="1:6" x14ac:dyDescent="0.5">
      <c r="A8" s="24">
        <v>6</v>
      </c>
      <c r="B8" s="63" t="s">
        <v>245</v>
      </c>
      <c r="C8" s="86" t="s">
        <v>42</v>
      </c>
    </row>
    <row r="9" spans="1:6" x14ac:dyDescent="0.5">
      <c r="A9" s="24">
        <v>7</v>
      </c>
      <c r="B9" s="63" t="s">
        <v>246</v>
      </c>
      <c r="C9" s="86"/>
    </row>
    <row r="10" spans="1:6" x14ac:dyDescent="0.5">
      <c r="A10" s="24">
        <v>8</v>
      </c>
      <c r="B10" s="63" t="s">
        <v>134</v>
      </c>
      <c r="C10" s="86"/>
    </row>
    <row r="11" spans="1:6" x14ac:dyDescent="0.5">
      <c r="A11" s="24">
        <v>9</v>
      </c>
      <c r="B11" s="63" t="s">
        <v>225</v>
      </c>
      <c r="C11" s="86"/>
    </row>
    <row r="12" spans="1:6" ht="16.350000000000001" x14ac:dyDescent="0.5">
      <c r="A12" s="24">
        <v>10</v>
      </c>
      <c r="B12" s="63" t="s">
        <v>226</v>
      </c>
      <c r="C12" s="86"/>
    </row>
    <row r="13" spans="1:6" x14ac:dyDescent="0.5">
      <c r="A13" s="24">
        <v>11</v>
      </c>
      <c r="B13" s="66" t="s">
        <v>90</v>
      </c>
      <c r="C13" s="12"/>
    </row>
    <row r="14" spans="1:6" x14ac:dyDescent="0.5">
      <c r="A14" s="24">
        <v>12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6"/>
  <sheetViews>
    <sheetView workbookViewId="0">
      <selection activeCell="A2" sqref="A2:G2"/>
    </sheetView>
  </sheetViews>
  <sheetFormatPr baseColWidth="10" defaultColWidth="11.41015625" defaultRowHeight="15.35" x14ac:dyDescent="0.5"/>
  <cols>
    <col min="1" max="1" width="13.1171875" style="20" customWidth="1"/>
    <col min="2" max="2" width="55.1171875" style="20" customWidth="1"/>
    <col min="3" max="16384" width="11.41015625" style="20"/>
  </cols>
  <sheetData>
    <row r="1" spans="1:3" ht="15.7" thickBot="1" x14ac:dyDescent="0.55000000000000004">
      <c r="A1" s="20" t="s">
        <v>123</v>
      </c>
      <c r="B1" s="28">
        <v>24</v>
      </c>
      <c r="C1" s="20">
        <f>MAX($A$3:$A$26)-1</f>
        <v>23</v>
      </c>
    </row>
    <row r="2" spans="1:3" ht="15.7" thickTop="1" x14ac:dyDescent="0.5">
      <c r="A2" s="25" t="s">
        <v>38</v>
      </c>
      <c r="B2" s="25" t="s">
        <v>39</v>
      </c>
      <c r="C2" s="20" t="s">
        <v>40</v>
      </c>
    </row>
    <row r="3" spans="1:3" x14ac:dyDescent="0.5">
      <c r="A3" s="52">
        <v>1</v>
      </c>
      <c r="B3" s="26" t="s">
        <v>136</v>
      </c>
      <c r="C3" s="75"/>
    </row>
    <row r="4" spans="1:3" x14ac:dyDescent="0.5">
      <c r="A4" s="52">
        <v>2</v>
      </c>
      <c r="B4" s="26" t="s">
        <v>137</v>
      </c>
      <c r="C4" s="75" t="s">
        <v>42</v>
      </c>
    </row>
    <row r="5" spans="1:3" x14ac:dyDescent="0.5">
      <c r="A5" s="52">
        <v>3</v>
      </c>
      <c r="B5" s="26" t="s">
        <v>138</v>
      </c>
      <c r="C5" s="26"/>
    </row>
    <row r="6" spans="1:3" x14ac:dyDescent="0.5">
      <c r="A6" s="52">
        <v>4</v>
      </c>
      <c r="B6" s="26" t="s">
        <v>139</v>
      </c>
      <c r="C6" s="46" t="s">
        <v>42</v>
      </c>
    </row>
    <row r="7" spans="1:3" x14ac:dyDescent="0.5">
      <c r="A7" s="52">
        <v>5</v>
      </c>
      <c r="B7" s="26" t="s">
        <v>155</v>
      </c>
      <c r="C7" s="75"/>
    </row>
    <row r="8" spans="1:3" x14ac:dyDescent="0.5">
      <c r="A8" s="52">
        <v>6</v>
      </c>
      <c r="B8" s="26" t="s">
        <v>156</v>
      </c>
      <c r="C8" s="75" t="s">
        <v>42</v>
      </c>
    </row>
    <row r="9" spans="1:3" x14ac:dyDescent="0.5">
      <c r="A9" s="52">
        <v>7</v>
      </c>
      <c r="B9" s="26" t="s">
        <v>140</v>
      </c>
      <c r="C9" s="46"/>
    </row>
    <row r="10" spans="1:3" x14ac:dyDescent="0.5">
      <c r="A10" s="52">
        <v>8</v>
      </c>
      <c r="B10" s="26" t="s">
        <v>141</v>
      </c>
      <c r="C10" s="46" t="s">
        <v>42</v>
      </c>
    </row>
    <row r="11" spans="1:3" x14ac:dyDescent="0.5">
      <c r="A11" s="52">
        <v>9</v>
      </c>
      <c r="B11" s="26" t="s">
        <v>142</v>
      </c>
      <c r="C11" s="46"/>
    </row>
    <row r="12" spans="1:3" x14ac:dyDescent="0.5">
      <c r="A12" s="52">
        <v>10</v>
      </c>
      <c r="B12" s="26" t="s">
        <v>143</v>
      </c>
      <c r="C12" s="46" t="s">
        <v>42</v>
      </c>
    </row>
    <row r="13" spans="1:3" x14ac:dyDescent="0.5">
      <c r="A13" s="52">
        <v>11</v>
      </c>
      <c r="B13" s="63" t="s">
        <v>144</v>
      </c>
      <c r="C13" s="62"/>
    </row>
    <row r="14" spans="1:3" x14ac:dyDescent="0.5">
      <c r="A14" s="52">
        <v>12</v>
      </c>
      <c r="B14" s="63" t="s">
        <v>145</v>
      </c>
      <c r="C14" s="62" t="s">
        <v>42</v>
      </c>
    </row>
    <row r="15" spans="1:3" x14ac:dyDescent="0.5">
      <c r="A15" s="52">
        <v>13</v>
      </c>
      <c r="B15" s="26" t="s">
        <v>146</v>
      </c>
      <c r="C15" s="46"/>
    </row>
    <row r="16" spans="1:3" x14ac:dyDescent="0.5">
      <c r="A16" s="52">
        <v>14</v>
      </c>
      <c r="B16" s="26" t="s">
        <v>147</v>
      </c>
      <c r="C16" s="46"/>
    </row>
    <row r="17" spans="1:3" x14ac:dyDescent="0.5">
      <c r="A17" s="52">
        <v>15</v>
      </c>
      <c r="B17" s="26" t="s">
        <v>148</v>
      </c>
      <c r="C17" s="46"/>
    </row>
    <row r="18" spans="1:3" ht="28" x14ac:dyDescent="0.5">
      <c r="A18" s="52">
        <v>16</v>
      </c>
      <c r="B18" s="26" t="s">
        <v>149</v>
      </c>
      <c r="C18" s="46"/>
    </row>
    <row r="19" spans="1:3" x14ac:dyDescent="0.5">
      <c r="A19" s="52">
        <v>17</v>
      </c>
      <c r="B19" s="26" t="s">
        <v>150</v>
      </c>
      <c r="C19" s="46"/>
    </row>
    <row r="20" spans="1:3" x14ac:dyDescent="0.5">
      <c r="A20" s="52">
        <v>18</v>
      </c>
      <c r="B20" s="26" t="s">
        <v>151</v>
      </c>
      <c r="C20" s="75"/>
    </row>
    <row r="21" spans="1:3" x14ac:dyDescent="0.5">
      <c r="A21" s="52">
        <v>19</v>
      </c>
      <c r="B21" s="26" t="s">
        <v>152</v>
      </c>
      <c r="C21" s="75"/>
    </row>
    <row r="22" spans="1:3" x14ac:dyDescent="0.5">
      <c r="A22" s="52">
        <v>20</v>
      </c>
      <c r="B22" s="26" t="s">
        <v>153</v>
      </c>
      <c r="C22" s="75"/>
    </row>
    <row r="23" spans="1:3" x14ac:dyDescent="0.5">
      <c r="A23" s="52">
        <v>21</v>
      </c>
      <c r="B23" s="26" t="s">
        <v>154</v>
      </c>
      <c r="C23" s="75"/>
    </row>
    <row r="24" spans="1:3" ht="16.350000000000001" x14ac:dyDescent="0.5">
      <c r="A24" s="52">
        <v>22</v>
      </c>
      <c r="B24" s="63" t="s">
        <v>226</v>
      </c>
      <c r="C24" s="75"/>
    </row>
    <row r="25" spans="1:3" x14ac:dyDescent="0.5">
      <c r="A25" s="52">
        <v>23</v>
      </c>
      <c r="B25" s="51" t="s">
        <v>6</v>
      </c>
      <c r="C25" s="46"/>
    </row>
    <row r="26" spans="1:3" x14ac:dyDescent="0.5">
      <c r="A26" s="52">
        <v>24</v>
      </c>
      <c r="B26" s="51"/>
      <c r="C26"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8"/>
  <sheetViews>
    <sheetView workbookViewId="0">
      <selection activeCell="A2" sqref="A2:G2"/>
    </sheetView>
  </sheetViews>
  <sheetFormatPr baseColWidth="10" defaultColWidth="11.41015625" defaultRowHeight="15.35" x14ac:dyDescent="0.5"/>
  <cols>
    <col min="1" max="1" width="13.1171875" style="20" customWidth="1"/>
    <col min="2" max="2" width="55.1171875" style="19" customWidth="1"/>
    <col min="3" max="16384" width="11.41015625" style="20"/>
  </cols>
  <sheetData>
    <row r="1" spans="1:3" ht="15.7" thickBot="1" x14ac:dyDescent="0.55000000000000004">
      <c r="A1" s="11" t="s">
        <v>124</v>
      </c>
      <c r="B1" s="27">
        <v>6</v>
      </c>
      <c r="C1" s="20">
        <f>MAX($A$3:$A$8)-1</f>
        <v>5</v>
      </c>
    </row>
    <row r="2" spans="1:3" ht="15.7" thickTop="1" x14ac:dyDescent="0.5">
      <c r="A2" s="25" t="s">
        <v>38</v>
      </c>
      <c r="B2" s="22" t="s">
        <v>39</v>
      </c>
      <c r="C2" s="20" t="s">
        <v>40</v>
      </c>
    </row>
    <row r="3" spans="1:3" ht="28" x14ac:dyDescent="0.5">
      <c r="A3" s="63">
        <v>1</v>
      </c>
      <c r="B3" s="83" t="s">
        <v>219</v>
      </c>
      <c r="C3" s="87"/>
    </row>
    <row r="4" spans="1:3" x14ac:dyDescent="0.5">
      <c r="A4" s="63">
        <v>2</v>
      </c>
      <c r="B4" s="63" t="s">
        <v>220</v>
      </c>
      <c r="C4" s="85"/>
    </row>
    <row r="5" spans="1:3" x14ac:dyDescent="0.5">
      <c r="A5" s="63">
        <v>3</v>
      </c>
      <c r="B5" s="63" t="s">
        <v>221</v>
      </c>
      <c r="C5" s="86" t="s">
        <v>42</v>
      </c>
    </row>
    <row r="6" spans="1:3" ht="16.350000000000001" x14ac:dyDescent="0.5">
      <c r="A6" s="63">
        <v>4</v>
      </c>
      <c r="B6" s="63" t="s">
        <v>226</v>
      </c>
      <c r="C6" s="86"/>
    </row>
    <row r="7" spans="1:3" x14ac:dyDescent="0.5">
      <c r="A7" s="63">
        <v>5</v>
      </c>
      <c r="B7" s="63" t="s">
        <v>6</v>
      </c>
      <c r="C7" s="63"/>
    </row>
    <row r="8" spans="1:3" x14ac:dyDescent="0.5">
      <c r="A8" s="63">
        <v>6</v>
      </c>
      <c r="B8" s="88"/>
      <c r="C8" s="5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15"/>
  <sheetViews>
    <sheetView workbookViewId="0">
      <selection activeCell="A2" sqref="A2:G2"/>
    </sheetView>
  </sheetViews>
  <sheetFormatPr baseColWidth="10" defaultColWidth="11.41015625" defaultRowHeight="15.35" x14ac:dyDescent="0.5"/>
  <cols>
    <col min="1" max="1" width="13.1171875" style="20" customWidth="1"/>
    <col min="2" max="2" width="55.1171875" style="19" customWidth="1"/>
    <col min="3" max="16384" width="11.41015625" style="20"/>
  </cols>
  <sheetData>
    <row r="1" spans="1:5" ht="15.7" thickBot="1" x14ac:dyDescent="0.55000000000000004">
      <c r="A1" s="20" t="s">
        <v>125</v>
      </c>
      <c r="B1" s="27">
        <v>13</v>
      </c>
      <c r="C1" s="20">
        <f>MAX($A$3:$A$15)-1</f>
        <v>12</v>
      </c>
      <c r="D1" s="58" t="s">
        <v>125</v>
      </c>
      <c r="E1" s="58" t="s">
        <v>126</v>
      </c>
    </row>
    <row r="2" spans="1:5" ht="15.7" thickTop="1" x14ac:dyDescent="0.5">
      <c r="A2" s="25" t="s">
        <v>38</v>
      </c>
      <c r="B2" s="22" t="s">
        <v>39</v>
      </c>
      <c r="C2" s="20" t="s">
        <v>40</v>
      </c>
      <c r="D2" s="20">
        <v>13</v>
      </c>
      <c r="E2" s="20">
        <v>13</v>
      </c>
    </row>
    <row r="3" spans="1:5" x14ac:dyDescent="0.5">
      <c r="A3" s="23">
        <v>1</v>
      </c>
      <c r="B3" s="63" t="s">
        <v>127</v>
      </c>
      <c r="C3" s="24"/>
    </row>
    <row r="4" spans="1:5" x14ac:dyDescent="0.5">
      <c r="A4" s="23">
        <v>2</v>
      </c>
      <c r="B4" s="63" t="s">
        <v>128</v>
      </c>
      <c r="C4" s="24" t="s">
        <v>42</v>
      </c>
    </row>
    <row r="5" spans="1:5" x14ac:dyDescent="0.5">
      <c r="A5" s="23">
        <v>3</v>
      </c>
      <c r="B5" s="63" t="s">
        <v>129</v>
      </c>
    </row>
    <row r="6" spans="1:5" x14ac:dyDescent="0.5">
      <c r="A6" s="23">
        <v>4</v>
      </c>
      <c r="B6" s="63" t="s">
        <v>130</v>
      </c>
      <c r="C6" s="24" t="s">
        <v>42</v>
      </c>
    </row>
    <row r="7" spans="1:5" x14ac:dyDescent="0.5">
      <c r="A7" s="23">
        <v>5</v>
      </c>
      <c r="B7" s="63" t="s">
        <v>131</v>
      </c>
      <c r="C7" s="24"/>
    </row>
    <row r="8" spans="1:5" x14ac:dyDescent="0.5">
      <c r="A8" s="23">
        <v>6</v>
      </c>
      <c r="B8" s="63" t="s">
        <v>78</v>
      </c>
      <c r="C8" s="24"/>
    </row>
    <row r="9" spans="1:5" x14ac:dyDescent="0.5">
      <c r="A9" s="23">
        <v>7</v>
      </c>
      <c r="B9" s="63" t="s">
        <v>132</v>
      </c>
      <c r="C9" s="24"/>
    </row>
    <row r="10" spans="1:5" x14ac:dyDescent="0.5">
      <c r="A10" s="23">
        <v>8</v>
      </c>
      <c r="B10" s="63" t="s">
        <v>133</v>
      </c>
      <c r="C10" s="24"/>
    </row>
    <row r="11" spans="1:5" x14ac:dyDescent="0.5">
      <c r="A11" s="23">
        <v>9</v>
      </c>
      <c r="B11" s="63" t="s">
        <v>134</v>
      </c>
      <c r="C11" s="24"/>
    </row>
    <row r="12" spans="1:5" x14ac:dyDescent="0.5">
      <c r="A12" s="23">
        <v>10</v>
      </c>
      <c r="B12" s="63" t="s">
        <v>225</v>
      </c>
      <c r="C12" s="24"/>
    </row>
    <row r="13" spans="1:5" x14ac:dyDescent="0.5">
      <c r="A13" s="23">
        <v>11</v>
      </c>
      <c r="B13" s="63" t="s">
        <v>227</v>
      </c>
      <c r="C13" s="24"/>
    </row>
    <row r="14" spans="1:5" x14ac:dyDescent="0.5">
      <c r="A14" s="23">
        <v>12</v>
      </c>
      <c r="B14" s="24" t="s">
        <v>6</v>
      </c>
      <c r="C14" s="24"/>
    </row>
    <row r="15" spans="1:5" x14ac:dyDescent="0.5">
      <c r="A15" s="23">
        <v>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8"/>
  <sheetViews>
    <sheetView workbookViewId="0">
      <selection activeCell="A2" sqref="A2:G2"/>
    </sheetView>
  </sheetViews>
  <sheetFormatPr baseColWidth="10" defaultColWidth="11.41015625" defaultRowHeight="15.35" x14ac:dyDescent="0.5"/>
  <cols>
    <col min="1" max="1" width="13.1171875" style="58" customWidth="1"/>
    <col min="2" max="2" width="62.87890625" style="58" customWidth="1"/>
    <col min="3" max="16384" width="11.41015625" style="58"/>
  </cols>
  <sheetData>
    <row r="1" spans="1:5" ht="15.7" thickBot="1" x14ac:dyDescent="0.55000000000000004">
      <c r="A1" s="58" t="s">
        <v>135</v>
      </c>
      <c r="B1" s="59">
        <v>13</v>
      </c>
      <c r="C1" s="58">
        <f>MAX($A$15:$A$15)-1</f>
        <v>12</v>
      </c>
      <c r="D1" s="58" t="s">
        <v>125</v>
      </c>
      <c r="E1" s="58" t="s">
        <v>126</v>
      </c>
    </row>
    <row r="2" spans="1:5" ht="15.7" thickTop="1" x14ac:dyDescent="0.5">
      <c r="A2" s="60" t="s">
        <v>38</v>
      </c>
      <c r="B2" s="60" t="s">
        <v>39</v>
      </c>
      <c r="C2" s="58" t="s">
        <v>40</v>
      </c>
    </row>
    <row r="3" spans="1:5" x14ac:dyDescent="0.5">
      <c r="A3" s="23">
        <v>1</v>
      </c>
      <c r="B3" s="63" t="s">
        <v>127</v>
      </c>
      <c r="C3" s="24"/>
    </row>
    <row r="4" spans="1:5" x14ac:dyDescent="0.5">
      <c r="A4" s="23">
        <v>2</v>
      </c>
      <c r="B4" s="63" t="s">
        <v>128</v>
      </c>
      <c r="C4" s="24" t="s">
        <v>42</v>
      </c>
    </row>
    <row r="5" spans="1:5" x14ac:dyDescent="0.5">
      <c r="A5" s="23">
        <v>3</v>
      </c>
      <c r="B5" s="63" t="s">
        <v>129</v>
      </c>
      <c r="C5" s="20"/>
    </row>
    <row r="6" spans="1:5" x14ac:dyDescent="0.5">
      <c r="A6" s="23">
        <v>4</v>
      </c>
      <c r="B6" s="63" t="s">
        <v>130</v>
      </c>
      <c r="C6" s="24" t="s">
        <v>42</v>
      </c>
    </row>
    <row r="7" spans="1:5" x14ac:dyDescent="0.5">
      <c r="A7" s="23">
        <v>5</v>
      </c>
      <c r="B7" s="63" t="s">
        <v>131</v>
      </c>
      <c r="C7" s="24"/>
    </row>
    <row r="8" spans="1:5" x14ac:dyDescent="0.5">
      <c r="A8" s="23">
        <v>6</v>
      </c>
      <c r="B8" s="63" t="s">
        <v>78</v>
      </c>
      <c r="C8" s="24"/>
    </row>
    <row r="9" spans="1:5" x14ac:dyDescent="0.5">
      <c r="A9" s="23">
        <v>7</v>
      </c>
      <c r="B9" s="63" t="s">
        <v>132</v>
      </c>
      <c r="C9" s="24"/>
    </row>
    <row r="10" spans="1:5" x14ac:dyDescent="0.5">
      <c r="A10" s="23">
        <v>8</v>
      </c>
      <c r="B10" s="63" t="s">
        <v>133</v>
      </c>
      <c r="C10" s="24"/>
    </row>
    <row r="11" spans="1:5" x14ac:dyDescent="0.5">
      <c r="A11" s="23">
        <v>9</v>
      </c>
      <c r="B11" s="63" t="s">
        <v>134</v>
      </c>
      <c r="C11" s="24"/>
    </row>
    <row r="12" spans="1:5" x14ac:dyDescent="0.5">
      <c r="A12" s="23">
        <v>10</v>
      </c>
      <c r="B12" s="63" t="s">
        <v>225</v>
      </c>
      <c r="C12" s="24"/>
    </row>
    <row r="13" spans="1:5" x14ac:dyDescent="0.5">
      <c r="A13" s="23">
        <v>11</v>
      </c>
      <c r="B13" s="63" t="s">
        <v>227</v>
      </c>
      <c r="C13" s="24"/>
    </row>
    <row r="14" spans="1:5" x14ac:dyDescent="0.5">
      <c r="A14" s="23">
        <v>12</v>
      </c>
      <c r="B14" s="24" t="s">
        <v>6</v>
      </c>
      <c r="C14" s="24"/>
    </row>
    <row r="15" spans="1:5" x14ac:dyDescent="0.5">
      <c r="A15" s="23">
        <v>13</v>
      </c>
      <c r="B15" s="19"/>
    </row>
    <row r="18" spans="2:2" x14ac:dyDescent="0.5">
      <c r="B18" s="89" t="s">
        <v>228</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6"/>
  <sheetViews>
    <sheetView topLeftCell="A3" workbookViewId="0">
      <selection activeCell="A2" sqref="A2:G2"/>
    </sheetView>
  </sheetViews>
  <sheetFormatPr baseColWidth="10" defaultColWidth="11.41015625" defaultRowHeight="15.35" x14ac:dyDescent="0.5"/>
  <cols>
    <col min="1" max="1" width="13.1171875" style="58" customWidth="1"/>
    <col min="2" max="2" width="62.87890625" style="58" customWidth="1"/>
    <col min="3" max="16384" width="11.41015625" style="58"/>
  </cols>
  <sheetData>
    <row r="1" spans="1:3" ht="15.7" thickBot="1" x14ac:dyDescent="0.55000000000000004">
      <c r="A1" s="58" t="s">
        <v>119</v>
      </c>
      <c r="B1" s="59">
        <v>24</v>
      </c>
      <c r="C1" s="58">
        <f>MAX($A$3:$A$26)-1</f>
        <v>23</v>
      </c>
    </row>
    <row r="2" spans="1:3" ht="15.7" thickTop="1" x14ac:dyDescent="0.5">
      <c r="A2" s="60" t="s">
        <v>38</v>
      </c>
      <c r="B2" s="60" t="s">
        <v>39</v>
      </c>
      <c r="C2" s="58" t="s">
        <v>40</v>
      </c>
    </row>
    <row r="3" spans="1:3" x14ac:dyDescent="0.5">
      <c r="A3" s="76">
        <v>1</v>
      </c>
      <c r="B3" s="77" t="s">
        <v>157</v>
      </c>
      <c r="C3" s="61"/>
    </row>
    <row r="4" spans="1:3" x14ac:dyDescent="0.5">
      <c r="A4" s="76">
        <v>2</v>
      </c>
      <c r="B4" s="77" t="s">
        <v>158</v>
      </c>
      <c r="C4" s="64"/>
    </row>
    <row r="5" spans="1:3" x14ac:dyDescent="0.5">
      <c r="A5" s="76">
        <v>3</v>
      </c>
      <c r="B5" s="77" t="s">
        <v>159</v>
      </c>
      <c r="C5" s="64" t="s">
        <v>42</v>
      </c>
    </row>
    <row r="6" spans="1:3" x14ac:dyDescent="0.5">
      <c r="A6" s="76">
        <v>4</v>
      </c>
      <c r="B6" s="77" t="s">
        <v>160</v>
      </c>
      <c r="C6" s="62"/>
    </row>
    <row r="7" spans="1:3" x14ac:dyDescent="0.5">
      <c r="A7" s="76">
        <v>5</v>
      </c>
      <c r="B7" s="77" t="s">
        <v>161</v>
      </c>
      <c r="C7" s="62"/>
    </row>
    <row r="8" spans="1:3" x14ac:dyDescent="0.5">
      <c r="A8" s="76">
        <v>6</v>
      </c>
      <c r="B8" s="77" t="s">
        <v>162</v>
      </c>
      <c r="C8" s="62"/>
    </row>
    <row r="9" spans="1:3" x14ac:dyDescent="0.5">
      <c r="A9" s="76">
        <v>7</v>
      </c>
      <c r="B9" s="77" t="s">
        <v>163</v>
      </c>
      <c r="C9" s="62"/>
    </row>
    <row r="10" spans="1:3" x14ac:dyDescent="0.5">
      <c r="A10" s="76">
        <v>8</v>
      </c>
      <c r="B10" s="78" t="s">
        <v>164</v>
      </c>
      <c r="C10" s="62"/>
    </row>
    <row r="11" spans="1:3" x14ac:dyDescent="0.5">
      <c r="A11" s="76">
        <v>9</v>
      </c>
      <c r="B11" s="78" t="s">
        <v>165</v>
      </c>
      <c r="C11" s="62"/>
    </row>
    <row r="12" spans="1:3" x14ac:dyDescent="0.5">
      <c r="A12" s="76">
        <v>10</v>
      </c>
      <c r="B12" s="77" t="s">
        <v>166</v>
      </c>
      <c r="C12" s="62" t="s">
        <v>42</v>
      </c>
    </row>
    <row r="13" spans="1:3" x14ac:dyDescent="0.5">
      <c r="A13" s="76">
        <v>11</v>
      </c>
      <c r="B13" s="77" t="s">
        <v>167</v>
      </c>
    </row>
    <row r="14" spans="1:3" x14ac:dyDescent="0.5">
      <c r="A14" s="76">
        <v>12</v>
      </c>
      <c r="B14" s="77" t="s">
        <v>168</v>
      </c>
    </row>
    <row r="15" spans="1:3" x14ac:dyDescent="0.5">
      <c r="A15" s="76">
        <v>13</v>
      </c>
      <c r="B15" s="77" t="s">
        <v>169</v>
      </c>
    </row>
    <row r="16" spans="1:3" x14ac:dyDescent="0.5">
      <c r="A16" s="76">
        <v>14</v>
      </c>
      <c r="B16" s="77" t="s">
        <v>170</v>
      </c>
    </row>
    <row r="17" spans="1:2" x14ac:dyDescent="0.5">
      <c r="A17" s="76">
        <v>15</v>
      </c>
      <c r="B17" s="77" t="s">
        <v>171</v>
      </c>
    </row>
    <row r="18" spans="1:2" x14ac:dyDescent="0.5">
      <c r="A18" s="76">
        <v>16</v>
      </c>
      <c r="B18" s="77" t="s">
        <v>172</v>
      </c>
    </row>
    <row r="19" spans="1:2" x14ac:dyDescent="0.5">
      <c r="A19" s="76">
        <v>17</v>
      </c>
      <c r="B19" s="77" t="s">
        <v>173</v>
      </c>
    </row>
    <row r="20" spans="1:2" ht="25.35" x14ac:dyDescent="0.5">
      <c r="A20" s="76">
        <v>18</v>
      </c>
      <c r="B20" s="77" t="s">
        <v>174</v>
      </c>
    </row>
    <row r="21" spans="1:2" x14ac:dyDescent="0.5">
      <c r="A21" s="76">
        <v>19</v>
      </c>
      <c r="B21" s="77" t="s">
        <v>175</v>
      </c>
    </row>
    <row r="22" spans="1:2" x14ac:dyDescent="0.5">
      <c r="A22" s="76">
        <v>20</v>
      </c>
      <c r="B22" s="77" t="s">
        <v>176</v>
      </c>
    </row>
    <row r="23" spans="1:2" x14ac:dyDescent="0.5">
      <c r="A23" s="76">
        <v>21</v>
      </c>
      <c r="B23" s="77" t="s">
        <v>177</v>
      </c>
    </row>
    <row r="24" spans="1:2" x14ac:dyDescent="0.5">
      <c r="A24" s="76">
        <v>22</v>
      </c>
      <c r="B24" s="77" t="s">
        <v>178</v>
      </c>
    </row>
    <row r="25" spans="1:2" x14ac:dyDescent="0.5">
      <c r="A25" s="76">
        <v>23</v>
      </c>
      <c r="B25" s="77" t="s">
        <v>179</v>
      </c>
    </row>
    <row r="26" spans="1:2" x14ac:dyDescent="0.5">
      <c r="A26" s="76">
        <v>24</v>
      </c>
      <c r="B26" s="77"/>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activeCell="A2" sqref="A2:G2"/>
    </sheetView>
  </sheetViews>
  <sheetFormatPr baseColWidth="10" defaultColWidth="11.41015625" defaultRowHeight="15.35" x14ac:dyDescent="0.5"/>
  <cols>
    <col min="1" max="1" width="13.1171875" style="20" customWidth="1"/>
    <col min="2" max="2" width="62.87890625" style="20" customWidth="1"/>
    <col min="3" max="256" width="11.41015625" style="20"/>
    <col min="257" max="257" width="13.1171875" style="20" customWidth="1"/>
    <col min="258" max="258" width="62.87890625" style="20" customWidth="1"/>
    <col min="259" max="512" width="11.41015625" style="20"/>
    <col min="513" max="513" width="13.1171875" style="20" customWidth="1"/>
    <col min="514" max="514" width="62.87890625" style="20" customWidth="1"/>
    <col min="515" max="768" width="11.41015625" style="20"/>
    <col min="769" max="769" width="13.1171875" style="20" customWidth="1"/>
    <col min="770" max="770" width="62.87890625" style="20" customWidth="1"/>
    <col min="771" max="1024" width="11.41015625" style="20"/>
    <col min="1025" max="1025" width="13.1171875" style="20" customWidth="1"/>
    <col min="1026" max="1026" width="62.87890625" style="20" customWidth="1"/>
    <col min="1027" max="1280" width="11.41015625" style="20"/>
    <col min="1281" max="1281" width="13.1171875" style="20" customWidth="1"/>
    <col min="1282" max="1282" width="62.87890625" style="20" customWidth="1"/>
    <col min="1283" max="1536" width="11.41015625" style="20"/>
    <col min="1537" max="1537" width="13.1171875" style="20" customWidth="1"/>
    <col min="1538" max="1538" width="62.87890625" style="20" customWidth="1"/>
    <col min="1539" max="1792" width="11.41015625" style="20"/>
    <col min="1793" max="1793" width="13.1171875" style="20" customWidth="1"/>
    <col min="1794" max="1794" width="62.87890625" style="20" customWidth="1"/>
    <col min="1795" max="2048" width="11.41015625" style="20"/>
    <col min="2049" max="2049" width="13.1171875" style="20" customWidth="1"/>
    <col min="2050" max="2050" width="62.87890625" style="20" customWidth="1"/>
    <col min="2051" max="2304" width="11.41015625" style="20"/>
    <col min="2305" max="2305" width="13.1171875" style="20" customWidth="1"/>
    <col min="2306" max="2306" width="62.87890625" style="20" customWidth="1"/>
    <col min="2307" max="2560" width="11.41015625" style="20"/>
    <col min="2561" max="2561" width="13.1171875" style="20" customWidth="1"/>
    <col min="2562" max="2562" width="62.87890625" style="20" customWidth="1"/>
    <col min="2563" max="2816" width="11.41015625" style="20"/>
    <col min="2817" max="2817" width="13.1171875" style="20" customWidth="1"/>
    <col min="2818" max="2818" width="62.87890625" style="20" customWidth="1"/>
    <col min="2819" max="3072" width="11.41015625" style="20"/>
    <col min="3073" max="3073" width="13.1171875" style="20" customWidth="1"/>
    <col min="3074" max="3074" width="62.87890625" style="20" customWidth="1"/>
    <col min="3075" max="3328" width="11.41015625" style="20"/>
    <col min="3329" max="3329" width="13.1171875" style="20" customWidth="1"/>
    <col min="3330" max="3330" width="62.87890625" style="20" customWidth="1"/>
    <col min="3331" max="3584" width="11.41015625" style="20"/>
    <col min="3585" max="3585" width="13.1171875" style="20" customWidth="1"/>
    <col min="3586" max="3586" width="62.87890625" style="20" customWidth="1"/>
    <col min="3587" max="3840" width="11.41015625" style="20"/>
    <col min="3841" max="3841" width="13.1171875" style="20" customWidth="1"/>
    <col min="3842" max="3842" width="62.87890625" style="20" customWidth="1"/>
    <col min="3843" max="4096" width="11.41015625" style="20"/>
    <col min="4097" max="4097" width="13.1171875" style="20" customWidth="1"/>
    <col min="4098" max="4098" width="62.87890625" style="20" customWidth="1"/>
    <col min="4099" max="4352" width="11.41015625" style="20"/>
    <col min="4353" max="4353" width="13.1171875" style="20" customWidth="1"/>
    <col min="4354" max="4354" width="62.87890625" style="20" customWidth="1"/>
    <col min="4355" max="4608" width="11.41015625" style="20"/>
    <col min="4609" max="4609" width="13.1171875" style="20" customWidth="1"/>
    <col min="4610" max="4610" width="62.87890625" style="20" customWidth="1"/>
    <col min="4611" max="4864" width="11.41015625" style="20"/>
    <col min="4865" max="4865" width="13.1171875" style="20" customWidth="1"/>
    <col min="4866" max="4866" width="62.87890625" style="20" customWidth="1"/>
    <col min="4867" max="5120" width="11.41015625" style="20"/>
    <col min="5121" max="5121" width="13.1171875" style="20" customWidth="1"/>
    <col min="5122" max="5122" width="62.87890625" style="20" customWidth="1"/>
    <col min="5123" max="5376" width="11.41015625" style="20"/>
    <col min="5377" max="5377" width="13.1171875" style="20" customWidth="1"/>
    <col min="5378" max="5378" width="62.87890625" style="20" customWidth="1"/>
    <col min="5379" max="5632" width="11.41015625" style="20"/>
    <col min="5633" max="5633" width="13.1171875" style="20" customWidth="1"/>
    <col min="5634" max="5634" width="62.87890625" style="20" customWidth="1"/>
    <col min="5635" max="5888" width="11.41015625" style="20"/>
    <col min="5889" max="5889" width="13.1171875" style="20" customWidth="1"/>
    <col min="5890" max="5890" width="62.87890625" style="20" customWidth="1"/>
    <col min="5891" max="6144" width="11.41015625" style="20"/>
    <col min="6145" max="6145" width="13.1171875" style="20" customWidth="1"/>
    <col min="6146" max="6146" width="62.87890625" style="20" customWidth="1"/>
    <col min="6147" max="6400" width="11.41015625" style="20"/>
    <col min="6401" max="6401" width="13.1171875" style="20" customWidth="1"/>
    <col min="6402" max="6402" width="62.87890625" style="20" customWidth="1"/>
    <col min="6403" max="6656" width="11.41015625" style="20"/>
    <col min="6657" max="6657" width="13.1171875" style="20" customWidth="1"/>
    <col min="6658" max="6658" width="62.87890625" style="20" customWidth="1"/>
    <col min="6659" max="6912" width="11.41015625" style="20"/>
    <col min="6913" max="6913" width="13.1171875" style="20" customWidth="1"/>
    <col min="6914" max="6914" width="62.87890625" style="20" customWidth="1"/>
    <col min="6915" max="7168" width="11.41015625" style="20"/>
    <col min="7169" max="7169" width="13.1171875" style="20" customWidth="1"/>
    <col min="7170" max="7170" width="62.87890625" style="20" customWidth="1"/>
    <col min="7171" max="7424" width="11.41015625" style="20"/>
    <col min="7425" max="7425" width="13.1171875" style="20" customWidth="1"/>
    <col min="7426" max="7426" width="62.87890625" style="20" customWidth="1"/>
    <col min="7427" max="7680" width="11.41015625" style="20"/>
    <col min="7681" max="7681" width="13.1171875" style="20" customWidth="1"/>
    <col min="7682" max="7682" width="62.87890625" style="20" customWidth="1"/>
    <col min="7683" max="7936" width="11.41015625" style="20"/>
    <col min="7937" max="7937" width="13.1171875" style="20" customWidth="1"/>
    <col min="7938" max="7938" width="62.87890625" style="20" customWidth="1"/>
    <col min="7939" max="8192" width="11.41015625" style="20"/>
    <col min="8193" max="8193" width="13.1171875" style="20" customWidth="1"/>
    <col min="8194" max="8194" width="62.87890625" style="20" customWidth="1"/>
    <col min="8195" max="8448" width="11.41015625" style="20"/>
    <col min="8449" max="8449" width="13.1171875" style="20" customWidth="1"/>
    <col min="8450" max="8450" width="62.87890625" style="20" customWidth="1"/>
    <col min="8451" max="8704" width="11.41015625" style="20"/>
    <col min="8705" max="8705" width="13.1171875" style="20" customWidth="1"/>
    <col min="8706" max="8706" width="62.87890625" style="20" customWidth="1"/>
    <col min="8707" max="8960" width="11.41015625" style="20"/>
    <col min="8961" max="8961" width="13.1171875" style="20" customWidth="1"/>
    <col min="8962" max="8962" width="62.87890625" style="20" customWidth="1"/>
    <col min="8963" max="9216" width="11.41015625" style="20"/>
    <col min="9217" max="9217" width="13.1171875" style="20" customWidth="1"/>
    <col min="9218" max="9218" width="62.87890625" style="20" customWidth="1"/>
    <col min="9219" max="9472" width="11.41015625" style="20"/>
    <col min="9473" max="9473" width="13.1171875" style="20" customWidth="1"/>
    <col min="9474" max="9474" width="62.87890625" style="20" customWidth="1"/>
    <col min="9475" max="9728" width="11.41015625" style="20"/>
    <col min="9729" max="9729" width="13.1171875" style="20" customWidth="1"/>
    <col min="9730" max="9730" width="62.87890625" style="20" customWidth="1"/>
    <col min="9731" max="9984" width="11.41015625" style="20"/>
    <col min="9985" max="9985" width="13.1171875" style="20" customWidth="1"/>
    <col min="9986" max="9986" width="62.87890625" style="20" customWidth="1"/>
    <col min="9987" max="10240" width="11.41015625" style="20"/>
    <col min="10241" max="10241" width="13.1171875" style="20" customWidth="1"/>
    <col min="10242" max="10242" width="62.87890625" style="20" customWidth="1"/>
    <col min="10243" max="10496" width="11.41015625" style="20"/>
    <col min="10497" max="10497" width="13.1171875" style="20" customWidth="1"/>
    <col min="10498" max="10498" width="62.87890625" style="20" customWidth="1"/>
    <col min="10499" max="10752" width="11.41015625" style="20"/>
    <col min="10753" max="10753" width="13.1171875" style="20" customWidth="1"/>
    <col min="10754" max="10754" width="62.87890625" style="20" customWidth="1"/>
    <col min="10755" max="11008" width="11.41015625" style="20"/>
    <col min="11009" max="11009" width="13.1171875" style="20" customWidth="1"/>
    <col min="11010" max="11010" width="62.87890625" style="20" customWidth="1"/>
    <col min="11011" max="11264" width="11.41015625" style="20"/>
    <col min="11265" max="11265" width="13.1171875" style="20" customWidth="1"/>
    <col min="11266" max="11266" width="62.87890625" style="20" customWidth="1"/>
    <col min="11267" max="11520" width="11.41015625" style="20"/>
    <col min="11521" max="11521" width="13.1171875" style="20" customWidth="1"/>
    <col min="11522" max="11522" width="62.87890625" style="20" customWidth="1"/>
    <col min="11523" max="11776" width="11.41015625" style="20"/>
    <col min="11777" max="11777" width="13.1171875" style="20" customWidth="1"/>
    <col min="11778" max="11778" width="62.87890625" style="20" customWidth="1"/>
    <col min="11779" max="12032" width="11.41015625" style="20"/>
    <col min="12033" max="12033" width="13.1171875" style="20" customWidth="1"/>
    <col min="12034" max="12034" width="62.87890625" style="20" customWidth="1"/>
    <col min="12035" max="12288" width="11.41015625" style="20"/>
    <col min="12289" max="12289" width="13.1171875" style="20" customWidth="1"/>
    <col min="12290" max="12290" width="62.87890625" style="20" customWidth="1"/>
    <col min="12291" max="12544" width="11.41015625" style="20"/>
    <col min="12545" max="12545" width="13.1171875" style="20" customWidth="1"/>
    <col min="12546" max="12546" width="62.87890625" style="20" customWidth="1"/>
    <col min="12547" max="12800" width="11.41015625" style="20"/>
    <col min="12801" max="12801" width="13.1171875" style="20" customWidth="1"/>
    <col min="12802" max="12802" width="62.87890625" style="20" customWidth="1"/>
    <col min="12803" max="13056" width="11.41015625" style="20"/>
    <col min="13057" max="13057" width="13.1171875" style="20" customWidth="1"/>
    <col min="13058" max="13058" width="62.87890625" style="20" customWidth="1"/>
    <col min="13059" max="13312" width="11.41015625" style="20"/>
    <col min="13313" max="13313" width="13.1171875" style="20" customWidth="1"/>
    <col min="13314" max="13314" width="62.87890625" style="20" customWidth="1"/>
    <col min="13315" max="13568" width="11.41015625" style="20"/>
    <col min="13569" max="13569" width="13.1171875" style="20" customWidth="1"/>
    <col min="13570" max="13570" width="62.87890625" style="20" customWidth="1"/>
    <col min="13571" max="13824" width="11.41015625" style="20"/>
    <col min="13825" max="13825" width="13.1171875" style="20" customWidth="1"/>
    <col min="13826" max="13826" width="62.87890625" style="20" customWidth="1"/>
    <col min="13827" max="14080" width="11.41015625" style="20"/>
    <col min="14081" max="14081" width="13.1171875" style="20" customWidth="1"/>
    <col min="14082" max="14082" width="62.87890625" style="20" customWidth="1"/>
    <col min="14083" max="14336" width="11.41015625" style="20"/>
    <col min="14337" max="14337" width="13.1171875" style="20" customWidth="1"/>
    <col min="14338" max="14338" width="62.87890625" style="20" customWidth="1"/>
    <col min="14339" max="14592" width="11.41015625" style="20"/>
    <col min="14593" max="14593" width="13.1171875" style="20" customWidth="1"/>
    <col min="14594" max="14594" width="62.87890625" style="20" customWidth="1"/>
    <col min="14595" max="14848" width="11.41015625" style="20"/>
    <col min="14849" max="14849" width="13.1171875" style="20" customWidth="1"/>
    <col min="14850" max="14850" width="62.87890625" style="20" customWidth="1"/>
    <col min="14851" max="15104" width="11.41015625" style="20"/>
    <col min="15105" max="15105" width="13.1171875" style="20" customWidth="1"/>
    <col min="15106" max="15106" width="62.87890625" style="20" customWidth="1"/>
    <col min="15107" max="15360" width="11.41015625" style="20"/>
    <col min="15361" max="15361" width="13.1171875" style="20" customWidth="1"/>
    <col min="15362" max="15362" width="62.87890625" style="20" customWidth="1"/>
    <col min="15363" max="15616" width="11.41015625" style="20"/>
    <col min="15617" max="15617" width="13.1171875" style="20" customWidth="1"/>
    <col min="15618" max="15618" width="62.87890625" style="20" customWidth="1"/>
    <col min="15619" max="15872" width="11.41015625" style="20"/>
    <col min="15873" max="15873" width="13.1171875" style="20" customWidth="1"/>
    <col min="15874" max="15874" width="62.87890625" style="20" customWidth="1"/>
    <col min="15875" max="16128" width="11.41015625" style="20"/>
    <col min="16129" max="16129" width="13.1171875" style="20" customWidth="1"/>
    <col min="16130" max="16130" width="62.87890625" style="20" customWidth="1"/>
    <col min="16131" max="16384" width="11.41015625" style="20"/>
  </cols>
  <sheetData>
    <row r="1" spans="1:6" ht="15.7" thickBot="1" x14ac:dyDescent="0.55000000000000004">
      <c r="A1" s="11" t="s">
        <v>218</v>
      </c>
      <c r="B1" s="28">
        <f>MAX($A$3:$A$28)-1</f>
        <v>25</v>
      </c>
      <c r="C1" s="20" t="s">
        <v>104</v>
      </c>
      <c r="D1" s="20" t="s">
        <v>105</v>
      </c>
    </row>
    <row r="2" spans="1:6" ht="15.7" thickTop="1" x14ac:dyDescent="0.5">
      <c r="A2" s="25" t="s">
        <v>38</v>
      </c>
      <c r="B2" s="25" t="s">
        <v>39</v>
      </c>
      <c r="C2" s="20">
        <v>26</v>
      </c>
      <c r="D2" s="20">
        <v>10</v>
      </c>
      <c r="F2" s="69"/>
    </row>
    <row r="3" spans="1:6" x14ac:dyDescent="0.5">
      <c r="A3" s="24">
        <v>1</v>
      </c>
      <c r="B3" s="66" t="s">
        <v>180</v>
      </c>
      <c r="D3" s="79" t="s">
        <v>181</v>
      </c>
      <c r="F3" s="69"/>
    </row>
    <row r="4" spans="1:6" x14ac:dyDescent="0.5">
      <c r="A4" s="24">
        <v>2</v>
      </c>
      <c r="B4" s="66" t="s">
        <v>182</v>
      </c>
      <c r="D4" s="79" t="s">
        <v>183</v>
      </c>
      <c r="F4" s="69"/>
    </row>
    <row r="5" spans="1:6" x14ac:dyDescent="0.5">
      <c r="A5" s="24">
        <v>3</v>
      </c>
      <c r="B5" s="66" t="s">
        <v>184</v>
      </c>
      <c r="C5" s="12"/>
      <c r="D5" s="79" t="s">
        <v>183</v>
      </c>
      <c r="F5" s="69"/>
    </row>
    <row r="6" spans="1:6" x14ac:dyDescent="0.5">
      <c r="A6" s="24">
        <v>4</v>
      </c>
      <c r="B6" s="66" t="s">
        <v>185</v>
      </c>
      <c r="C6" s="12" t="s">
        <v>42</v>
      </c>
      <c r="D6" s="79" t="s">
        <v>183</v>
      </c>
    </row>
    <row r="7" spans="1:6" x14ac:dyDescent="0.5">
      <c r="A7" s="24">
        <v>5</v>
      </c>
      <c r="B7" s="66" t="s">
        <v>186</v>
      </c>
      <c r="C7" s="12"/>
      <c r="D7" s="79" t="s">
        <v>181</v>
      </c>
    </row>
    <row r="8" spans="1:6" x14ac:dyDescent="0.5">
      <c r="A8" s="24">
        <v>6</v>
      </c>
      <c r="B8" s="66" t="s">
        <v>187</v>
      </c>
      <c r="C8" s="12" t="s">
        <v>42</v>
      </c>
      <c r="D8" s="79" t="s">
        <v>181</v>
      </c>
    </row>
    <row r="9" spans="1:6" x14ac:dyDescent="0.5">
      <c r="A9" s="24">
        <v>7</v>
      </c>
      <c r="B9" s="66" t="s">
        <v>209</v>
      </c>
      <c r="C9" s="12"/>
      <c r="D9" s="79" t="s">
        <v>210</v>
      </c>
    </row>
    <row r="10" spans="1:6" x14ac:dyDescent="0.5">
      <c r="A10" s="24">
        <v>8</v>
      </c>
      <c r="B10" s="66" t="s">
        <v>211</v>
      </c>
      <c r="C10" s="12" t="s">
        <v>42</v>
      </c>
      <c r="D10" s="79" t="s">
        <v>210</v>
      </c>
    </row>
    <row r="11" spans="1:6" x14ac:dyDescent="0.5">
      <c r="A11" s="24">
        <v>9</v>
      </c>
      <c r="B11" s="80" t="s">
        <v>197</v>
      </c>
      <c r="C11" s="12"/>
      <c r="D11" s="79" t="s">
        <v>210</v>
      </c>
    </row>
    <row r="12" spans="1:6" x14ac:dyDescent="0.5">
      <c r="A12" s="24">
        <v>10</v>
      </c>
      <c r="B12" s="66" t="s">
        <v>208</v>
      </c>
      <c r="C12" s="12"/>
      <c r="D12" s="79" t="s">
        <v>248</v>
      </c>
    </row>
    <row r="13" spans="1:6" x14ac:dyDescent="0.5">
      <c r="A13" s="24">
        <v>11</v>
      </c>
      <c r="B13" s="66" t="s">
        <v>188</v>
      </c>
      <c r="C13" s="12"/>
      <c r="D13" s="20" t="s">
        <v>189</v>
      </c>
    </row>
    <row r="14" spans="1:6" x14ac:dyDescent="0.5">
      <c r="A14" s="24">
        <v>12</v>
      </c>
      <c r="B14" s="66" t="s">
        <v>190</v>
      </c>
      <c r="C14" s="12"/>
      <c r="D14" s="79" t="s">
        <v>189</v>
      </c>
    </row>
    <row r="15" spans="1:6" ht="28" x14ac:dyDescent="0.5">
      <c r="A15" s="24">
        <v>13</v>
      </c>
      <c r="B15" s="66" t="s">
        <v>191</v>
      </c>
      <c r="C15" s="12"/>
      <c r="D15" s="79" t="s">
        <v>192</v>
      </c>
    </row>
    <row r="16" spans="1:6" x14ac:dyDescent="0.5">
      <c r="A16" s="24">
        <v>14</v>
      </c>
      <c r="B16" s="66" t="s">
        <v>193</v>
      </c>
      <c r="C16" s="12"/>
      <c r="D16" s="20" t="s">
        <v>194</v>
      </c>
    </row>
    <row r="17" spans="1:4" ht="28" x14ac:dyDescent="0.5">
      <c r="A17" s="24">
        <v>15</v>
      </c>
      <c r="B17" s="66" t="s">
        <v>195</v>
      </c>
      <c r="C17" s="12"/>
      <c r="D17" s="79" t="s">
        <v>196</v>
      </c>
    </row>
    <row r="18" spans="1:4" x14ac:dyDescent="0.5">
      <c r="A18" s="24">
        <v>16</v>
      </c>
      <c r="B18" s="80" t="s">
        <v>198</v>
      </c>
      <c r="C18" s="12"/>
      <c r="D18" s="20" t="s">
        <v>110</v>
      </c>
    </row>
    <row r="19" spans="1:4" x14ac:dyDescent="0.5">
      <c r="A19" s="24">
        <v>17</v>
      </c>
      <c r="B19" s="80" t="s">
        <v>199</v>
      </c>
      <c r="C19" s="12"/>
      <c r="D19" s="20" t="s">
        <v>200</v>
      </c>
    </row>
    <row r="20" spans="1:4" x14ac:dyDescent="0.5">
      <c r="A20" s="24">
        <v>18</v>
      </c>
      <c r="B20" s="66" t="s">
        <v>201</v>
      </c>
      <c r="C20" s="12"/>
      <c r="D20" s="79" t="s">
        <v>181</v>
      </c>
    </row>
    <row r="21" spans="1:4" ht="28" x14ac:dyDescent="0.5">
      <c r="A21" s="24">
        <v>19</v>
      </c>
      <c r="B21" s="66" t="s">
        <v>202</v>
      </c>
      <c r="C21" s="12"/>
      <c r="D21" s="79" t="s">
        <v>203</v>
      </c>
    </row>
    <row r="22" spans="1:4" x14ac:dyDescent="0.5">
      <c r="A22" s="24">
        <v>20</v>
      </c>
      <c r="B22" s="66" t="s">
        <v>204</v>
      </c>
      <c r="C22" s="12"/>
      <c r="D22" s="79" t="s">
        <v>205</v>
      </c>
    </row>
    <row r="23" spans="1:4" x14ac:dyDescent="0.5">
      <c r="A23" s="24">
        <v>21</v>
      </c>
      <c r="B23" s="66" t="s">
        <v>206</v>
      </c>
      <c r="C23" s="12"/>
      <c r="D23" s="79" t="s">
        <v>207</v>
      </c>
    </row>
    <row r="24" spans="1:4" x14ac:dyDescent="0.5">
      <c r="A24" s="24">
        <v>22</v>
      </c>
      <c r="B24" s="66" t="s">
        <v>212</v>
      </c>
      <c r="C24" s="12"/>
      <c r="D24" s="81" t="s">
        <v>213</v>
      </c>
    </row>
    <row r="25" spans="1:4" x14ac:dyDescent="0.5">
      <c r="A25" s="24">
        <v>23</v>
      </c>
      <c r="B25" s="66" t="s">
        <v>214</v>
      </c>
      <c r="C25" s="12"/>
      <c r="D25" s="79" t="s">
        <v>215</v>
      </c>
    </row>
    <row r="26" spans="1:4" x14ac:dyDescent="0.5">
      <c r="A26" s="24">
        <v>24</v>
      </c>
      <c r="B26" s="66" t="s">
        <v>216</v>
      </c>
      <c r="C26" s="12"/>
      <c r="D26" s="79" t="s">
        <v>217</v>
      </c>
    </row>
    <row r="27" spans="1:4" x14ac:dyDescent="0.5">
      <c r="A27" s="24">
        <v>25</v>
      </c>
      <c r="B27" s="66" t="s">
        <v>6</v>
      </c>
      <c r="C27" s="82"/>
    </row>
    <row r="28" spans="1:4" x14ac:dyDescent="0.5">
      <c r="A28" s="24">
        <v>26</v>
      </c>
      <c r="B28" s="45"/>
      <c r="C28" s="19"/>
    </row>
  </sheetData>
  <conditionalFormatting sqref="B9">
    <cfRule type="expression" dxfId="2" priority="3" stopIfTrue="1">
      <formula>#REF!-$H$3=0</formula>
    </cfRule>
  </conditionalFormatting>
  <conditionalFormatting sqref="B10">
    <cfRule type="expression" dxfId="1" priority="2" stopIfTrue="1">
      <formula>#REF!-$H$3=0</formula>
    </cfRule>
  </conditionalFormatting>
  <conditionalFormatting sqref="D24">
    <cfRule type="expression" dxfId="0" priority="1" stopIfTrue="1">
      <formula>$J$3-#REF!=0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E7ABE-4B0D-4980-B05D-53420D07B6B7}">
  <dimension ref="A1"/>
  <sheetViews>
    <sheetView workbookViewId="0"/>
  </sheetViews>
  <sheetFormatPr baseColWidth="10" defaultColWidth="11.41015625" defaultRowHeight="14" x14ac:dyDescent="0.45"/>
  <cols>
    <col min="1" max="16384" width="11.41015625" style="125"/>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97595-38D0-49C1-BB6E-AAA8541BA4EB}">
  <dimension ref="A1:C7"/>
  <sheetViews>
    <sheetView workbookViewId="0">
      <selection sqref="A1:C1"/>
    </sheetView>
  </sheetViews>
  <sheetFormatPr baseColWidth="10" defaultColWidth="11.41015625" defaultRowHeight="14" x14ac:dyDescent="0.45"/>
  <cols>
    <col min="1" max="3" width="27.5859375" style="131" customWidth="1"/>
    <col min="4" max="16384" width="11.41015625" style="131"/>
  </cols>
  <sheetData>
    <row r="1" spans="1:3" s="128" customFormat="1" ht="15" x14ac:dyDescent="0.45">
      <c r="A1" s="127" t="s">
        <v>50</v>
      </c>
      <c r="B1" s="127"/>
      <c r="C1" s="127"/>
    </row>
    <row r="2" spans="1:3" s="128" customFormat="1" ht="79.7" customHeight="1" x14ac:dyDescent="0.45">
      <c r="A2" s="129" t="s">
        <v>229</v>
      </c>
      <c r="B2" s="130"/>
      <c r="C2" s="130"/>
    </row>
    <row r="3" spans="1:3" s="128" customFormat="1" ht="66.2" customHeight="1" x14ac:dyDescent="0.45">
      <c r="A3" s="129" t="s">
        <v>51</v>
      </c>
      <c r="B3" s="130"/>
      <c r="C3" s="130"/>
    </row>
    <row r="4" spans="1:3" s="128" customFormat="1" ht="45" customHeight="1" x14ac:dyDescent="0.45">
      <c r="A4" s="129" t="s">
        <v>52</v>
      </c>
      <c r="B4" s="130"/>
      <c r="C4" s="130"/>
    </row>
    <row r="5" spans="1:3" s="128" customFormat="1" ht="45" customHeight="1" x14ac:dyDescent="0.45">
      <c r="A5" s="129" t="s">
        <v>53</v>
      </c>
      <c r="B5" s="129"/>
      <c r="C5" s="129"/>
    </row>
    <row r="6" spans="1:3" s="128" customFormat="1" ht="70.2" customHeight="1" x14ac:dyDescent="0.45">
      <c r="A6" s="129" t="s">
        <v>54</v>
      </c>
      <c r="B6" s="130"/>
      <c r="C6" s="130"/>
    </row>
    <row r="7" spans="1:3" s="128" customFormat="1" ht="65.25" customHeight="1" x14ac:dyDescent="0.45">
      <c r="A7" s="129" t="s">
        <v>71</v>
      </c>
      <c r="B7" s="130"/>
      <c r="C7" s="130"/>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2481F-B5C6-408D-98AB-42B2BBED6282}">
  <dimension ref="A1:D16"/>
  <sheetViews>
    <sheetView workbookViewId="0"/>
  </sheetViews>
  <sheetFormatPr baseColWidth="10" defaultColWidth="11.41015625" defaultRowHeight="15.35" x14ac:dyDescent="0.5"/>
  <cols>
    <col min="1" max="3" width="27.5859375" style="137" customWidth="1"/>
    <col min="4" max="16384" width="11.41015625" style="137"/>
  </cols>
  <sheetData>
    <row r="1" spans="1:4" s="133" customFormat="1" x14ac:dyDescent="0.45">
      <c r="A1" s="132" t="s">
        <v>12</v>
      </c>
      <c r="B1" s="132"/>
      <c r="C1" s="132"/>
      <c r="D1" s="132"/>
    </row>
    <row r="2" spans="1:4" s="133" customFormat="1" ht="72" customHeight="1" x14ac:dyDescent="0.45">
      <c r="A2" s="134" t="s">
        <v>25</v>
      </c>
      <c r="B2" s="135"/>
      <c r="C2" s="135"/>
    </row>
    <row r="3" spans="1:4" s="133" customFormat="1" ht="59.45" customHeight="1" x14ac:dyDescent="0.45">
      <c r="A3" s="134" t="s">
        <v>26</v>
      </c>
      <c r="B3" s="135"/>
      <c r="C3" s="135"/>
    </row>
    <row r="4" spans="1:4" s="133" customFormat="1" ht="108" customHeight="1" x14ac:dyDescent="0.45">
      <c r="A4" s="134" t="s">
        <v>27</v>
      </c>
      <c r="B4" s="135"/>
      <c r="C4" s="135"/>
    </row>
    <row r="5" spans="1:4" s="133" customFormat="1" ht="154.5" customHeight="1" x14ac:dyDescent="0.45">
      <c r="A5" s="134" t="s">
        <v>28</v>
      </c>
      <c r="B5" s="134"/>
      <c r="C5" s="134"/>
    </row>
    <row r="6" spans="1:4" s="133" customFormat="1" ht="141.94999999999999" customHeight="1" x14ac:dyDescent="0.45">
      <c r="A6" s="134" t="s">
        <v>29</v>
      </c>
      <c r="B6" s="134"/>
      <c r="C6" s="134"/>
    </row>
    <row r="7" spans="1:4" s="133" customFormat="1" ht="195.2" customHeight="1" x14ac:dyDescent="0.45">
      <c r="A7" s="134" t="s">
        <v>230</v>
      </c>
      <c r="B7" s="135"/>
      <c r="C7" s="135"/>
    </row>
    <row r="8" spans="1:4" s="133" customFormat="1" ht="79.7" customHeight="1" x14ac:dyDescent="0.45">
      <c r="A8" s="134" t="s">
        <v>49</v>
      </c>
      <c r="B8" s="135"/>
      <c r="C8" s="135"/>
    </row>
    <row r="9" spans="1:4" x14ac:dyDescent="0.5">
      <c r="A9" s="136"/>
      <c r="B9" s="136"/>
      <c r="C9" s="136"/>
    </row>
    <row r="10" spans="1:4" x14ac:dyDescent="0.5">
      <c r="A10" s="136"/>
      <c r="B10" s="136"/>
      <c r="C10" s="136"/>
    </row>
    <row r="11" spans="1:4" x14ac:dyDescent="0.5">
      <c r="A11" s="136"/>
      <c r="B11" s="136"/>
      <c r="C11" s="136"/>
    </row>
    <row r="12" spans="1:4" x14ac:dyDescent="0.5">
      <c r="A12" s="136"/>
      <c r="B12" s="136"/>
      <c r="C12" s="136"/>
    </row>
    <row r="13" spans="1:4" x14ac:dyDescent="0.5">
      <c r="A13" s="136"/>
      <c r="B13" s="136"/>
      <c r="C13" s="136"/>
    </row>
    <row r="14" spans="1:4" x14ac:dyDescent="0.5">
      <c r="A14" s="136"/>
      <c r="B14" s="136"/>
      <c r="C14" s="136"/>
    </row>
    <row r="15" spans="1:4" x14ac:dyDescent="0.5">
      <c r="A15" s="136"/>
      <c r="B15" s="136"/>
      <c r="C15" s="136"/>
    </row>
    <row r="16" spans="1:4" x14ac:dyDescent="0.5">
      <c r="A16" s="136"/>
      <c r="B16" s="136"/>
      <c r="C16" s="136"/>
    </row>
  </sheetData>
  <sheetProtection algorithmName="SHA-512" hashValue="MOYysGkR0Ov6g5HXBTLV5pH0rGyCRB6B1Tr+WVSBKl2ZJaR9fgW5QTgbcq2vvyDw6eyQa8lLJG556z9XN11yZA==" saltValue="3Co6avzBaadoSi5SdzyhZw=="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DF7C-D2F1-46A1-9973-B5D7A52F3E37}">
  <sheetPr>
    <pageSetUpPr fitToPage="1"/>
  </sheetPr>
  <dimension ref="A1:E11"/>
  <sheetViews>
    <sheetView workbookViewId="0">
      <selection sqref="A1:C1"/>
    </sheetView>
  </sheetViews>
  <sheetFormatPr baseColWidth="10" defaultColWidth="11.41015625" defaultRowHeight="15.35" x14ac:dyDescent="0.5"/>
  <cols>
    <col min="1" max="3" width="27.5859375" style="139" customWidth="1"/>
    <col min="4" max="16384" width="11.41015625" style="139"/>
  </cols>
  <sheetData>
    <row r="1" spans="1:5" ht="27.75" customHeight="1" x14ac:dyDescent="0.5">
      <c r="A1" s="138" t="s">
        <v>231</v>
      </c>
      <c r="B1" s="138"/>
      <c r="C1" s="138"/>
    </row>
    <row r="2" spans="1:5" s="140" customFormat="1" ht="100.2" customHeight="1" x14ac:dyDescent="0.45">
      <c r="A2" s="134" t="s">
        <v>232</v>
      </c>
      <c r="B2" s="135"/>
      <c r="C2" s="135"/>
      <c r="E2" s="141"/>
    </row>
    <row r="3" spans="1:5" s="140" customFormat="1" ht="45" customHeight="1" x14ac:dyDescent="0.45">
      <c r="A3" s="134" t="s">
        <v>233</v>
      </c>
      <c r="B3" s="135"/>
      <c r="C3" s="135"/>
      <c r="E3" s="141"/>
    </row>
    <row r="4" spans="1:5" s="140" customFormat="1" ht="66.75" customHeight="1" x14ac:dyDescent="0.45">
      <c r="A4" s="142" t="s">
        <v>234</v>
      </c>
      <c r="B4" s="143"/>
      <c r="C4" s="144"/>
      <c r="E4" s="141"/>
    </row>
    <row r="5" spans="1:5" ht="30.7" x14ac:dyDescent="0.5">
      <c r="A5" s="145" t="s">
        <v>43</v>
      </c>
      <c r="B5" s="145" t="s">
        <v>48</v>
      </c>
    </row>
    <row r="6" spans="1:5" x14ac:dyDescent="0.5">
      <c r="A6" s="146">
        <v>1379</v>
      </c>
      <c r="B6" s="146">
        <v>1380</v>
      </c>
    </row>
    <row r="7" spans="1:5" x14ac:dyDescent="0.5">
      <c r="A7" s="146">
        <v>179.34</v>
      </c>
      <c r="B7" s="146">
        <v>179</v>
      </c>
    </row>
    <row r="8" spans="1:5" x14ac:dyDescent="0.5">
      <c r="A8" s="146">
        <v>80.12</v>
      </c>
      <c r="B8" s="146">
        <v>80.099999999999994</v>
      </c>
    </row>
    <row r="9" spans="1:5" x14ac:dyDescent="0.5">
      <c r="A9" s="146">
        <v>7.8</v>
      </c>
      <c r="B9" s="147">
        <v>7.8</v>
      </c>
    </row>
    <row r="10" spans="1:5" ht="24" hidden="1" customHeight="1" x14ac:dyDescent="0.5">
      <c r="A10" s="148"/>
      <c r="B10" s="149"/>
      <c r="C10" s="149"/>
    </row>
    <row r="11" spans="1:5" x14ac:dyDescent="0.5">
      <c r="A11" s="146">
        <v>7.8320000000000001E-2</v>
      </c>
      <c r="B11" s="150">
        <v>7.8299999999999995E-2</v>
      </c>
    </row>
  </sheetData>
  <sheetProtection algorithmName="SHA-512" hashValue="UGAlmgeZjcITEczrfwgv3OVueZy4l5velD6gq515YPBDl+/VDBh7OjLDSmdzQ5V68Na3jEdMMK2eYAcjGBo2Xg==" saltValue="iC3cbYq+3T2mOuZVl2xyi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B678C-F0E8-4A01-A52B-EAC0CFAD28B9}">
  <dimension ref="A1:H20"/>
  <sheetViews>
    <sheetView zoomScaleNormal="100" workbookViewId="0">
      <selection sqref="A1:H1"/>
    </sheetView>
  </sheetViews>
  <sheetFormatPr baseColWidth="10" defaultColWidth="11.41015625" defaultRowHeight="14" x14ac:dyDescent="0.45"/>
  <cols>
    <col min="1" max="8" width="10.5859375" style="156" customWidth="1"/>
    <col min="9" max="256" width="11.41015625" style="156"/>
    <col min="257" max="264" width="10.5859375" style="156" customWidth="1"/>
    <col min="265" max="512" width="11.41015625" style="156"/>
    <col min="513" max="520" width="10.5859375" style="156" customWidth="1"/>
    <col min="521" max="768" width="11.41015625" style="156"/>
    <col min="769" max="776" width="10.5859375" style="156" customWidth="1"/>
    <col min="777" max="1024" width="11.41015625" style="156"/>
    <col min="1025" max="1032" width="10.5859375" style="156" customWidth="1"/>
    <col min="1033" max="1280" width="11.41015625" style="156"/>
    <col min="1281" max="1288" width="10.5859375" style="156" customWidth="1"/>
    <col min="1289" max="1536" width="11.41015625" style="156"/>
    <col min="1537" max="1544" width="10.5859375" style="156" customWidth="1"/>
    <col min="1545" max="1792" width="11.41015625" style="156"/>
    <col min="1793" max="1800" width="10.5859375" style="156" customWidth="1"/>
    <col min="1801" max="2048" width="11.41015625" style="156"/>
    <col min="2049" max="2056" width="10.5859375" style="156" customWidth="1"/>
    <col min="2057" max="2304" width="11.41015625" style="156"/>
    <col min="2305" max="2312" width="10.5859375" style="156" customWidth="1"/>
    <col min="2313" max="2560" width="11.41015625" style="156"/>
    <col min="2561" max="2568" width="10.5859375" style="156" customWidth="1"/>
    <col min="2569" max="2816" width="11.41015625" style="156"/>
    <col min="2817" max="2824" width="10.5859375" style="156" customWidth="1"/>
    <col min="2825" max="3072" width="11.41015625" style="156"/>
    <col min="3073" max="3080" width="10.5859375" style="156" customWidth="1"/>
    <col min="3081" max="3328" width="11.41015625" style="156"/>
    <col min="3329" max="3336" width="10.5859375" style="156" customWidth="1"/>
    <col min="3337" max="3584" width="11.41015625" style="156"/>
    <col min="3585" max="3592" width="10.5859375" style="156" customWidth="1"/>
    <col min="3593" max="3840" width="11.41015625" style="156"/>
    <col min="3841" max="3848" width="10.5859375" style="156" customWidth="1"/>
    <col min="3849" max="4096" width="11.41015625" style="156"/>
    <col min="4097" max="4104" width="10.5859375" style="156" customWidth="1"/>
    <col min="4105" max="4352" width="11.41015625" style="156"/>
    <col min="4353" max="4360" width="10.5859375" style="156" customWidth="1"/>
    <col min="4361" max="4608" width="11.41015625" style="156"/>
    <col min="4609" max="4616" width="10.5859375" style="156" customWidth="1"/>
    <col min="4617" max="4864" width="11.41015625" style="156"/>
    <col min="4865" max="4872" width="10.5859375" style="156" customWidth="1"/>
    <col min="4873" max="5120" width="11.41015625" style="156"/>
    <col min="5121" max="5128" width="10.5859375" style="156" customWidth="1"/>
    <col min="5129" max="5376" width="11.41015625" style="156"/>
    <col min="5377" max="5384" width="10.5859375" style="156" customWidth="1"/>
    <col min="5385" max="5632" width="11.41015625" style="156"/>
    <col min="5633" max="5640" width="10.5859375" style="156" customWidth="1"/>
    <col min="5641" max="5888" width="11.41015625" style="156"/>
    <col min="5889" max="5896" width="10.5859375" style="156" customWidth="1"/>
    <col min="5897" max="6144" width="11.41015625" style="156"/>
    <col min="6145" max="6152" width="10.5859375" style="156" customWidth="1"/>
    <col min="6153" max="6400" width="11.41015625" style="156"/>
    <col min="6401" max="6408" width="10.5859375" style="156" customWidth="1"/>
    <col min="6409" max="6656" width="11.41015625" style="156"/>
    <col min="6657" max="6664" width="10.5859375" style="156" customWidth="1"/>
    <col min="6665" max="6912" width="11.41015625" style="156"/>
    <col min="6913" max="6920" width="10.5859375" style="156" customWidth="1"/>
    <col min="6921" max="7168" width="11.41015625" style="156"/>
    <col min="7169" max="7176" width="10.5859375" style="156" customWidth="1"/>
    <col min="7177" max="7424" width="11.41015625" style="156"/>
    <col min="7425" max="7432" width="10.5859375" style="156" customWidth="1"/>
    <col min="7433" max="7680" width="11.41015625" style="156"/>
    <col min="7681" max="7688" width="10.5859375" style="156" customWidth="1"/>
    <col min="7689" max="7936" width="11.41015625" style="156"/>
    <col min="7937" max="7944" width="10.5859375" style="156" customWidth="1"/>
    <col min="7945" max="8192" width="11.41015625" style="156"/>
    <col min="8193" max="8200" width="10.5859375" style="156" customWidth="1"/>
    <col min="8201" max="8448" width="11.41015625" style="156"/>
    <col min="8449" max="8456" width="10.5859375" style="156" customWidth="1"/>
    <col min="8457" max="8704" width="11.41015625" style="156"/>
    <col min="8705" max="8712" width="10.5859375" style="156" customWidth="1"/>
    <col min="8713" max="8960" width="11.41015625" style="156"/>
    <col min="8961" max="8968" width="10.5859375" style="156" customWidth="1"/>
    <col min="8969" max="9216" width="11.41015625" style="156"/>
    <col min="9217" max="9224" width="10.5859375" style="156" customWidth="1"/>
    <col min="9225" max="9472" width="11.41015625" style="156"/>
    <col min="9473" max="9480" width="10.5859375" style="156" customWidth="1"/>
    <col min="9481" max="9728" width="11.41015625" style="156"/>
    <col min="9729" max="9736" width="10.5859375" style="156" customWidth="1"/>
    <col min="9737" max="9984" width="11.41015625" style="156"/>
    <col min="9985" max="9992" width="10.5859375" style="156" customWidth="1"/>
    <col min="9993" max="10240" width="11.41015625" style="156"/>
    <col min="10241" max="10248" width="10.5859375" style="156" customWidth="1"/>
    <col min="10249" max="10496" width="11.41015625" style="156"/>
    <col min="10497" max="10504" width="10.5859375" style="156" customWidth="1"/>
    <col min="10505" max="10752" width="11.41015625" style="156"/>
    <col min="10753" max="10760" width="10.5859375" style="156" customWidth="1"/>
    <col min="10761" max="11008" width="11.41015625" style="156"/>
    <col min="11009" max="11016" width="10.5859375" style="156" customWidth="1"/>
    <col min="11017" max="11264" width="11.41015625" style="156"/>
    <col min="11265" max="11272" width="10.5859375" style="156" customWidth="1"/>
    <col min="11273" max="11520" width="11.41015625" style="156"/>
    <col min="11521" max="11528" width="10.5859375" style="156" customWidth="1"/>
    <col min="11529" max="11776" width="11.41015625" style="156"/>
    <col min="11777" max="11784" width="10.5859375" style="156" customWidth="1"/>
    <col min="11785" max="12032" width="11.41015625" style="156"/>
    <col min="12033" max="12040" width="10.5859375" style="156" customWidth="1"/>
    <col min="12041" max="12288" width="11.41015625" style="156"/>
    <col min="12289" max="12296" width="10.5859375" style="156" customWidth="1"/>
    <col min="12297" max="12544" width="11.41015625" style="156"/>
    <col min="12545" max="12552" width="10.5859375" style="156" customWidth="1"/>
    <col min="12553" max="12800" width="11.41015625" style="156"/>
    <col min="12801" max="12808" width="10.5859375" style="156" customWidth="1"/>
    <col min="12809" max="13056" width="11.41015625" style="156"/>
    <col min="13057" max="13064" width="10.5859375" style="156" customWidth="1"/>
    <col min="13065" max="13312" width="11.41015625" style="156"/>
    <col min="13313" max="13320" width="10.5859375" style="156" customWidth="1"/>
    <col min="13321" max="13568" width="11.41015625" style="156"/>
    <col min="13569" max="13576" width="10.5859375" style="156" customWidth="1"/>
    <col min="13577" max="13824" width="11.41015625" style="156"/>
    <col min="13825" max="13832" width="10.5859375" style="156" customWidth="1"/>
    <col min="13833" max="14080" width="11.41015625" style="156"/>
    <col min="14081" max="14088" width="10.5859375" style="156" customWidth="1"/>
    <col min="14089" max="14336" width="11.41015625" style="156"/>
    <col min="14337" max="14344" width="10.5859375" style="156" customWidth="1"/>
    <col min="14345" max="14592" width="11.41015625" style="156"/>
    <col min="14593" max="14600" width="10.5859375" style="156" customWidth="1"/>
    <col min="14601" max="14848" width="11.41015625" style="156"/>
    <col min="14849" max="14856" width="10.5859375" style="156" customWidth="1"/>
    <col min="14857" max="15104" width="11.41015625" style="156"/>
    <col min="15105" max="15112" width="10.5859375" style="156" customWidth="1"/>
    <col min="15113" max="15360" width="11.41015625" style="156"/>
    <col min="15361" max="15368" width="10.5859375" style="156" customWidth="1"/>
    <col min="15369" max="15616" width="11.41015625" style="156"/>
    <col min="15617" max="15624" width="10.5859375" style="156" customWidth="1"/>
    <col min="15625" max="15872" width="11.41015625" style="156"/>
    <col min="15873" max="15880" width="10.5859375" style="156" customWidth="1"/>
    <col min="15881" max="16128" width="11.41015625" style="156"/>
    <col min="16129" max="16136" width="10.5859375" style="156" customWidth="1"/>
    <col min="16137" max="16384" width="11.41015625" style="156"/>
  </cols>
  <sheetData>
    <row r="1" spans="1:8" s="152" customFormat="1" ht="20.100000000000001" customHeight="1" x14ac:dyDescent="0.45">
      <c r="A1" s="151" t="s">
        <v>92</v>
      </c>
      <c r="B1" s="151"/>
      <c r="C1" s="151"/>
      <c r="D1" s="151"/>
      <c r="E1" s="151"/>
      <c r="F1" s="151"/>
      <c r="G1" s="151"/>
      <c r="H1" s="151"/>
    </row>
    <row r="2" spans="1:8" s="152" customFormat="1" ht="43.5" customHeight="1" x14ac:dyDescent="0.45">
      <c r="A2" s="153" t="s">
        <v>93</v>
      </c>
      <c r="B2" s="153"/>
      <c r="C2" s="153"/>
      <c r="D2" s="153"/>
      <c r="E2" s="153"/>
      <c r="F2" s="153"/>
      <c r="G2" s="153"/>
      <c r="H2" s="153"/>
    </row>
    <row r="3" spans="1:8" s="152" customFormat="1" ht="35.1" customHeight="1" x14ac:dyDescent="0.45">
      <c r="A3" s="153" t="s">
        <v>94</v>
      </c>
      <c r="B3" s="153"/>
      <c r="C3" s="153"/>
      <c r="D3" s="153"/>
      <c r="E3" s="153"/>
      <c r="F3" s="153"/>
      <c r="G3" s="153"/>
      <c r="H3" s="153"/>
    </row>
    <row r="4" spans="1:8" s="152" customFormat="1" ht="99.75" customHeight="1" x14ac:dyDescent="0.45">
      <c r="A4" s="153" t="s">
        <v>235</v>
      </c>
      <c r="B4" s="153"/>
      <c r="C4" s="153"/>
      <c r="D4" s="153"/>
      <c r="E4" s="153"/>
      <c r="F4" s="153"/>
      <c r="G4" s="153"/>
      <c r="H4" s="153"/>
    </row>
    <row r="5" spans="1:8" s="152" customFormat="1" ht="53.1" customHeight="1" x14ac:dyDescent="0.45">
      <c r="A5" s="153" t="s">
        <v>95</v>
      </c>
      <c r="B5" s="153"/>
      <c r="C5" s="153"/>
      <c r="D5" s="153"/>
      <c r="E5" s="153"/>
      <c r="F5" s="153"/>
      <c r="G5" s="153"/>
      <c r="H5" s="153"/>
    </row>
    <row r="6" spans="1:8" s="152" customFormat="1" ht="35.1" customHeight="1" x14ac:dyDescent="0.45">
      <c r="A6" s="153" t="s">
        <v>96</v>
      </c>
      <c r="B6" s="153"/>
      <c r="C6" s="153"/>
      <c r="D6" s="153"/>
      <c r="E6" s="153"/>
      <c r="F6" s="153"/>
      <c r="G6" s="153"/>
      <c r="H6" s="153"/>
    </row>
    <row r="7" spans="1:8" s="152" customFormat="1" ht="88.35" customHeight="1" x14ac:dyDescent="0.45">
      <c r="A7" s="153" t="s">
        <v>97</v>
      </c>
      <c r="B7" s="153"/>
      <c r="C7" s="153"/>
      <c r="D7" s="153"/>
      <c r="E7" s="153"/>
      <c r="F7" s="153"/>
      <c r="G7" s="153"/>
      <c r="H7" s="153"/>
    </row>
    <row r="8" spans="1:8" s="152" customFormat="1" ht="88.35" customHeight="1" x14ac:dyDescent="0.45">
      <c r="A8" s="153" t="s">
        <v>98</v>
      </c>
      <c r="B8" s="153"/>
      <c r="C8" s="153"/>
      <c r="D8" s="153"/>
      <c r="E8" s="153"/>
      <c r="F8" s="153"/>
      <c r="G8" s="153"/>
      <c r="H8" s="153"/>
    </row>
    <row r="9" spans="1:8" s="152" customFormat="1" ht="70.349999999999994" customHeight="1" x14ac:dyDescent="0.45">
      <c r="A9" s="153" t="s">
        <v>236</v>
      </c>
      <c r="B9" s="153"/>
      <c r="C9" s="153"/>
      <c r="D9" s="153"/>
      <c r="E9" s="153"/>
      <c r="F9" s="153"/>
      <c r="G9" s="153"/>
      <c r="H9" s="153"/>
    </row>
    <row r="10" spans="1:8" s="152" customFormat="1" ht="53.1" customHeight="1" x14ac:dyDescent="0.45">
      <c r="A10" s="153" t="s">
        <v>99</v>
      </c>
      <c r="B10" s="153"/>
      <c r="C10" s="153"/>
      <c r="D10" s="153"/>
      <c r="E10" s="153"/>
      <c r="F10" s="153"/>
      <c r="G10" s="153"/>
      <c r="H10" s="153"/>
    </row>
    <row r="11" spans="1:8" s="152" customFormat="1" ht="122.7" customHeight="1" x14ac:dyDescent="0.45">
      <c r="A11" s="154" t="s">
        <v>237</v>
      </c>
      <c r="B11" s="153"/>
      <c r="C11" s="153"/>
      <c r="D11" s="153"/>
      <c r="E11" s="153"/>
      <c r="F11" s="153"/>
      <c r="G11" s="153"/>
      <c r="H11" s="153"/>
    </row>
    <row r="12" spans="1:8" s="152" customFormat="1" ht="35.1" customHeight="1" x14ac:dyDescent="0.45">
      <c r="A12" s="153" t="s">
        <v>100</v>
      </c>
      <c r="B12" s="153"/>
      <c r="C12" s="153"/>
      <c r="D12" s="153"/>
      <c r="E12" s="153"/>
      <c r="F12" s="153"/>
      <c r="G12" s="153"/>
      <c r="H12" s="153"/>
    </row>
    <row r="13" spans="1:8" s="152" customFormat="1" ht="97.35" customHeight="1" x14ac:dyDescent="0.45">
      <c r="A13" s="153" t="s">
        <v>101</v>
      </c>
      <c r="B13" s="153"/>
      <c r="C13" s="153"/>
      <c r="D13" s="153"/>
      <c r="E13" s="153"/>
      <c r="F13" s="153"/>
      <c r="G13" s="153"/>
      <c r="H13" s="153"/>
    </row>
    <row r="14" spans="1:8" s="152" customFormat="1" ht="97.35" customHeight="1" x14ac:dyDescent="0.45">
      <c r="A14" s="153" t="s">
        <v>102</v>
      </c>
      <c r="B14" s="153"/>
      <c r="C14" s="153"/>
      <c r="D14" s="153"/>
      <c r="E14" s="153"/>
      <c r="F14" s="153"/>
      <c r="G14" s="153"/>
      <c r="H14" s="153"/>
    </row>
    <row r="15" spans="1:8" s="152" customFormat="1" ht="20.100000000000001" customHeight="1" x14ac:dyDescent="0.45">
      <c r="A15" s="153" t="s">
        <v>103</v>
      </c>
      <c r="B15" s="153"/>
      <c r="C15" s="153"/>
      <c r="D15" s="153"/>
      <c r="E15" s="153"/>
      <c r="F15" s="153"/>
      <c r="G15" s="153"/>
      <c r="H15" s="153"/>
    </row>
    <row r="16" spans="1:8" x14ac:dyDescent="0.45">
      <c r="A16" s="155"/>
      <c r="B16" s="155"/>
      <c r="C16" s="155"/>
      <c r="D16" s="155"/>
      <c r="E16" s="155"/>
      <c r="F16" s="155"/>
      <c r="G16" s="155"/>
      <c r="H16" s="155"/>
    </row>
    <row r="17" spans="1:8" x14ac:dyDescent="0.45">
      <c r="A17" s="155"/>
      <c r="B17" s="155"/>
      <c r="C17" s="155"/>
      <c r="D17" s="155"/>
      <c r="E17" s="155"/>
      <c r="F17" s="155"/>
      <c r="G17" s="155"/>
      <c r="H17" s="155"/>
    </row>
    <row r="18" spans="1:8" x14ac:dyDescent="0.45">
      <c r="A18" s="155"/>
      <c r="B18" s="155"/>
      <c r="C18" s="155"/>
      <c r="D18" s="155"/>
      <c r="E18" s="155"/>
      <c r="F18" s="155"/>
      <c r="G18" s="155"/>
      <c r="H18" s="155"/>
    </row>
    <row r="19" spans="1:8" x14ac:dyDescent="0.45">
      <c r="A19" s="155"/>
      <c r="B19" s="155"/>
      <c r="C19" s="155"/>
      <c r="D19" s="155"/>
      <c r="E19" s="155"/>
      <c r="F19" s="155"/>
      <c r="G19" s="155"/>
      <c r="H19" s="155"/>
    </row>
    <row r="20" spans="1:8" x14ac:dyDescent="0.45">
      <c r="A20" s="155"/>
      <c r="B20" s="155"/>
      <c r="C20" s="155"/>
      <c r="D20" s="155"/>
      <c r="E20" s="155"/>
      <c r="F20" s="155"/>
      <c r="G20" s="155"/>
      <c r="H20" s="155"/>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B383-6C17-4C2A-B265-77E86108CB67}">
  <dimension ref="A1:I55"/>
  <sheetViews>
    <sheetView workbookViewId="0"/>
  </sheetViews>
  <sheetFormatPr baseColWidth="10" defaultColWidth="10.703125" defaultRowHeight="14" x14ac:dyDescent="0.45"/>
  <cols>
    <col min="1" max="16384" width="10.703125" style="131"/>
  </cols>
  <sheetData>
    <row r="1" spans="1:9" x14ac:dyDescent="0.45">
      <c r="A1" s="157"/>
      <c r="B1" s="157"/>
      <c r="C1" s="157"/>
      <c r="D1" s="157"/>
      <c r="E1" s="157"/>
      <c r="F1" s="157"/>
      <c r="G1" s="157"/>
      <c r="H1" s="157"/>
      <c r="I1" s="157"/>
    </row>
    <row r="2" spans="1:9" x14ac:dyDescent="0.45">
      <c r="A2" s="157"/>
      <c r="B2" s="157"/>
      <c r="C2" s="157"/>
      <c r="D2" s="157"/>
      <c r="E2" s="157"/>
      <c r="F2" s="157"/>
      <c r="G2" s="157"/>
      <c r="H2" s="157"/>
      <c r="I2" s="157"/>
    </row>
    <row r="3" spans="1:9" x14ac:dyDescent="0.45">
      <c r="A3" s="157"/>
      <c r="B3" s="157"/>
      <c r="C3" s="157"/>
      <c r="D3" s="157"/>
      <c r="E3" s="157"/>
      <c r="F3" s="157"/>
      <c r="G3" s="157"/>
      <c r="H3" s="157"/>
      <c r="I3" s="157"/>
    </row>
    <row r="4" spans="1:9" x14ac:dyDescent="0.45">
      <c r="A4" s="157"/>
      <c r="B4" s="157"/>
      <c r="C4" s="157"/>
      <c r="D4" s="157"/>
      <c r="E4" s="157"/>
      <c r="F4" s="157"/>
      <c r="G4" s="157"/>
      <c r="H4" s="157"/>
      <c r="I4" s="157"/>
    </row>
    <row r="5" spans="1:9" x14ac:dyDescent="0.45">
      <c r="A5" s="157"/>
      <c r="B5" s="157"/>
      <c r="C5" s="157"/>
      <c r="D5" s="157"/>
      <c r="E5" s="157"/>
      <c r="F5" s="157"/>
      <c r="G5" s="157"/>
      <c r="H5" s="157"/>
      <c r="I5" s="157"/>
    </row>
    <row r="6" spans="1:9" x14ac:dyDescent="0.45">
      <c r="A6" s="157"/>
      <c r="B6" s="157"/>
      <c r="C6" s="157"/>
      <c r="D6" s="157"/>
      <c r="E6" s="157"/>
      <c r="F6" s="157"/>
      <c r="G6" s="157"/>
      <c r="H6" s="157"/>
      <c r="I6" s="157"/>
    </row>
    <row r="7" spans="1:9" x14ac:dyDescent="0.45">
      <c r="A7" s="157"/>
      <c r="B7" s="157"/>
      <c r="C7" s="157"/>
      <c r="D7" s="157"/>
      <c r="E7" s="157"/>
      <c r="F7" s="157"/>
      <c r="G7" s="157"/>
      <c r="H7" s="157"/>
      <c r="I7" s="157"/>
    </row>
    <row r="8" spans="1:9" x14ac:dyDescent="0.45">
      <c r="A8" s="157"/>
      <c r="B8" s="157"/>
      <c r="C8" s="157"/>
      <c r="D8" s="157"/>
      <c r="E8" s="157"/>
      <c r="F8" s="157"/>
      <c r="G8" s="157"/>
      <c r="H8" s="157"/>
      <c r="I8" s="157"/>
    </row>
    <row r="9" spans="1:9" x14ac:dyDescent="0.45">
      <c r="A9" s="157"/>
      <c r="B9" s="157"/>
      <c r="C9" s="157"/>
      <c r="D9" s="157"/>
      <c r="E9" s="157"/>
      <c r="F9" s="157"/>
      <c r="G9" s="157"/>
      <c r="H9" s="157"/>
      <c r="I9" s="157"/>
    </row>
    <row r="10" spans="1:9" x14ac:dyDescent="0.45">
      <c r="A10" s="157"/>
      <c r="B10" s="157"/>
      <c r="C10" s="157"/>
      <c r="D10" s="157"/>
      <c r="E10" s="157"/>
      <c r="F10" s="157"/>
      <c r="G10" s="157"/>
      <c r="H10" s="157"/>
      <c r="I10" s="157"/>
    </row>
    <row r="11" spans="1:9" x14ac:dyDescent="0.45">
      <c r="A11" s="157"/>
      <c r="B11" s="157"/>
      <c r="C11" s="157"/>
      <c r="D11" s="157"/>
      <c r="E11" s="157"/>
      <c r="F11" s="157"/>
      <c r="G11" s="157"/>
      <c r="H11" s="157"/>
      <c r="I11" s="157"/>
    </row>
    <row r="12" spans="1:9" x14ac:dyDescent="0.45">
      <c r="A12" s="157"/>
      <c r="B12" s="157"/>
      <c r="C12" s="157"/>
      <c r="D12" s="157"/>
      <c r="E12" s="157"/>
      <c r="F12" s="157"/>
      <c r="G12" s="157"/>
      <c r="H12" s="157"/>
      <c r="I12" s="157"/>
    </row>
    <row r="13" spans="1:9" x14ac:dyDescent="0.45">
      <c r="A13" s="157"/>
      <c r="B13" s="157"/>
      <c r="C13" s="157"/>
      <c r="D13" s="157"/>
      <c r="E13" s="157"/>
      <c r="F13" s="157"/>
      <c r="G13" s="157"/>
      <c r="H13" s="157"/>
      <c r="I13" s="157"/>
    </row>
    <row r="14" spans="1:9" x14ac:dyDescent="0.45">
      <c r="A14" s="157"/>
      <c r="B14" s="157"/>
      <c r="C14" s="157"/>
      <c r="D14" s="157"/>
      <c r="E14" s="157"/>
      <c r="F14" s="157"/>
      <c r="G14" s="157"/>
      <c r="H14" s="157"/>
      <c r="I14" s="157"/>
    </row>
    <row r="15" spans="1:9" x14ac:dyDescent="0.45">
      <c r="A15" s="157"/>
      <c r="B15" s="157"/>
      <c r="C15" s="157"/>
      <c r="D15" s="157"/>
      <c r="E15" s="157"/>
      <c r="F15" s="157"/>
      <c r="G15" s="157"/>
      <c r="H15" s="157"/>
      <c r="I15" s="157"/>
    </row>
    <row r="16" spans="1:9" x14ac:dyDescent="0.45">
      <c r="A16" s="157"/>
      <c r="B16" s="157"/>
      <c r="C16" s="157"/>
      <c r="D16" s="157"/>
      <c r="E16" s="157"/>
      <c r="F16" s="157"/>
      <c r="G16" s="157"/>
      <c r="H16" s="157"/>
      <c r="I16" s="157"/>
    </row>
    <row r="17" spans="1:9" x14ac:dyDescent="0.45">
      <c r="A17" s="157"/>
      <c r="B17" s="157"/>
      <c r="C17" s="157"/>
      <c r="D17" s="157"/>
      <c r="E17" s="157"/>
      <c r="F17" s="157"/>
      <c r="G17" s="157"/>
      <c r="H17" s="157"/>
      <c r="I17" s="157"/>
    </row>
    <row r="18" spans="1:9" x14ac:dyDescent="0.45">
      <c r="A18" s="157"/>
      <c r="B18" s="157"/>
      <c r="C18" s="157"/>
      <c r="D18" s="157"/>
      <c r="E18" s="157"/>
      <c r="F18" s="157"/>
      <c r="G18" s="157"/>
      <c r="H18" s="157"/>
      <c r="I18" s="157"/>
    </row>
    <row r="19" spans="1:9" x14ac:dyDescent="0.45">
      <c r="A19" s="157"/>
      <c r="B19" s="157"/>
      <c r="C19" s="157"/>
      <c r="D19" s="157"/>
      <c r="E19" s="157"/>
      <c r="F19" s="157"/>
      <c r="G19" s="157"/>
      <c r="H19" s="157"/>
      <c r="I19" s="157"/>
    </row>
    <row r="20" spans="1:9" x14ac:dyDescent="0.45">
      <c r="A20" s="157"/>
      <c r="B20" s="157"/>
      <c r="C20" s="157"/>
      <c r="D20" s="157"/>
      <c r="E20" s="157"/>
      <c r="F20" s="157"/>
      <c r="G20" s="157"/>
      <c r="H20" s="157"/>
      <c r="I20" s="157"/>
    </row>
    <row r="21" spans="1:9" x14ac:dyDescent="0.45">
      <c r="A21" s="157"/>
      <c r="B21" s="157"/>
      <c r="C21" s="157"/>
      <c r="D21" s="157"/>
      <c r="E21" s="157"/>
      <c r="F21" s="157"/>
      <c r="G21" s="157"/>
      <c r="H21" s="157"/>
      <c r="I21" s="157"/>
    </row>
    <row r="22" spans="1:9" x14ac:dyDescent="0.45">
      <c r="A22" s="157"/>
      <c r="B22" s="157"/>
      <c r="C22" s="157"/>
      <c r="D22" s="157"/>
      <c r="E22" s="157"/>
      <c r="F22" s="157"/>
      <c r="G22" s="157"/>
      <c r="H22" s="157"/>
      <c r="I22" s="157"/>
    </row>
    <row r="23" spans="1:9" x14ac:dyDescent="0.45">
      <c r="A23" s="157"/>
      <c r="B23" s="157"/>
      <c r="C23" s="157"/>
      <c r="D23" s="157"/>
      <c r="E23" s="157"/>
      <c r="F23" s="157"/>
      <c r="G23" s="157"/>
      <c r="H23" s="157"/>
      <c r="I23" s="157"/>
    </row>
    <row r="24" spans="1:9" x14ac:dyDescent="0.45">
      <c r="A24" s="157"/>
      <c r="B24" s="157"/>
      <c r="C24" s="157"/>
      <c r="D24" s="157"/>
      <c r="E24" s="157"/>
      <c r="F24" s="157"/>
      <c r="G24" s="157"/>
      <c r="H24" s="157"/>
      <c r="I24" s="157"/>
    </row>
    <row r="25" spans="1:9" x14ac:dyDescent="0.45">
      <c r="A25" s="157"/>
      <c r="B25" s="157"/>
      <c r="C25" s="157"/>
      <c r="D25" s="157"/>
      <c r="E25" s="157"/>
      <c r="F25" s="157"/>
      <c r="G25" s="157"/>
      <c r="H25" s="157"/>
      <c r="I25" s="157"/>
    </row>
    <row r="26" spans="1:9" x14ac:dyDescent="0.45">
      <c r="A26" s="157"/>
      <c r="B26" s="157"/>
      <c r="C26" s="157"/>
      <c r="D26" s="157"/>
      <c r="E26" s="157"/>
      <c r="F26" s="157"/>
      <c r="G26" s="157"/>
      <c r="H26" s="157"/>
      <c r="I26" s="157"/>
    </row>
    <row r="27" spans="1:9" x14ac:dyDescent="0.45">
      <c r="A27" s="157"/>
      <c r="B27" s="157"/>
      <c r="C27" s="157"/>
      <c r="D27" s="157"/>
      <c r="E27" s="157"/>
      <c r="F27" s="157"/>
      <c r="G27" s="157"/>
      <c r="H27" s="157"/>
      <c r="I27" s="157"/>
    </row>
    <row r="28" spans="1:9" x14ac:dyDescent="0.45">
      <c r="A28" s="157"/>
      <c r="B28" s="157"/>
      <c r="C28" s="157"/>
      <c r="D28" s="157"/>
      <c r="E28" s="157"/>
      <c r="F28" s="157"/>
      <c r="G28" s="157"/>
      <c r="H28" s="157"/>
      <c r="I28" s="157"/>
    </row>
    <row r="29" spans="1:9" x14ac:dyDescent="0.45">
      <c r="A29" s="157"/>
      <c r="B29" s="157"/>
      <c r="C29" s="157"/>
      <c r="D29" s="157"/>
      <c r="E29" s="157"/>
      <c r="F29" s="157"/>
      <c r="G29" s="157"/>
      <c r="H29" s="157"/>
      <c r="I29" s="157"/>
    </row>
    <row r="30" spans="1:9" x14ac:dyDescent="0.45">
      <c r="A30" s="157"/>
      <c r="B30" s="157"/>
      <c r="C30" s="157"/>
      <c r="D30" s="157"/>
      <c r="E30" s="157"/>
      <c r="F30" s="157"/>
      <c r="G30" s="157"/>
      <c r="H30" s="157"/>
      <c r="I30" s="157"/>
    </row>
    <row r="31" spans="1:9" x14ac:dyDescent="0.45">
      <c r="A31" s="157"/>
      <c r="B31" s="157"/>
      <c r="C31" s="157"/>
      <c r="D31" s="157"/>
      <c r="E31" s="157"/>
      <c r="F31" s="157"/>
      <c r="G31" s="157"/>
      <c r="H31" s="157"/>
      <c r="I31" s="157"/>
    </row>
    <row r="32" spans="1:9" x14ac:dyDescent="0.45">
      <c r="A32" s="157"/>
      <c r="B32" s="157"/>
      <c r="C32" s="157"/>
      <c r="D32" s="157"/>
      <c r="E32" s="157"/>
      <c r="F32" s="157"/>
      <c r="G32" s="157"/>
      <c r="H32" s="157"/>
      <c r="I32" s="157"/>
    </row>
    <row r="33" spans="1:9" x14ac:dyDescent="0.45">
      <c r="A33" s="157"/>
      <c r="B33" s="157"/>
      <c r="C33" s="157"/>
      <c r="D33" s="157"/>
      <c r="E33" s="157"/>
      <c r="F33" s="157"/>
      <c r="G33" s="157"/>
      <c r="H33" s="157"/>
      <c r="I33" s="157"/>
    </row>
    <row r="34" spans="1:9" x14ac:dyDescent="0.45">
      <c r="A34" s="157"/>
      <c r="B34" s="157"/>
      <c r="C34" s="157"/>
      <c r="D34" s="157"/>
      <c r="E34" s="157"/>
      <c r="F34" s="157"/>
      <c r="G34" s="157"/>
      <c r="H34" s="157"/>
      <c r="I34" s="157"/>
    </row>
    <row r="35" spans="1:9" x14ac:dyDescent="0.45">
      <c r="A35" s="157"/>
      <c r="B35" s="157"/>
      <c r="C35" s="157"/>
      <c r="D35" s="157"/>
      <c r="E35" s="157"/>
      <c r="F35" s="157"/>
      <c r="G35" s="157"/>
      <c r="H35" s="157"/>
      <c r="I35" s="157"/>
    </row>
    <row r="36" spans="1:9" x14ac:dyDescent="0.45">
      <c r="A36" s="157"/>
      <c r="B36" s="157"/>
      <c r="C36" s="157"/>
      <c r="D36" s="157"/>
      <c r="E36" s="157"/>
      <c r="F36" s="157"/>
      <c r="G36" s="157"/>
      <c r="H36" s="157"/>
      <c r="I36" s="157"/>
    </row>
    <row r="37" spans="1:9" x14ac:dyDescent="0.45">
      <c r="A37" s="157"/>
      <c r="B37" s="157"/>
      <c r="C37" s="157"/>
      <c r="D37" s="157"/>
      <c r="E37" s="157"/>
      <c r="F37" s="157"/>
      <c r="G37" s="157"/>
      <c r="H37" s="157"/>
      <c r="I37" s="157"/>
    </row>
    <row r="38" spans="1:9" x14ac:dyDescent="0.45">
      <c r="A38" s="157"/>
      <c r="B38" s="157"/>
      <c r="C38" s="157"/>
      <c r="D38" s="157"/>
      <c r="E38" s="157"/>
      <c r="F38" s="157"/>
      <c r="G38" s="157"/>
      <c r="H38" s="157"/>
      <c r="I38" s="157"/>
    </row>
    <row r="39" spans="1:9" x14ac:dyDescent="0.45">
      <c r="A39" s="157"/>
      <c r="B39" s="157"/>
      <c r="C39" s="157"/>
      <c r="D39" s="157"/>
      <c r="E39" s="157"/>
      <c r="F39" s="157"/>
      <c r="G39" s="157"/>
      <c r="H39" s="157"/>
      <c r="I39" s="157"/>
    </row>
    <row r="40" spans="1:9" x14ac:dyDescent="0.45">
      <c r="A40" s="157"/>
      <c r="B40" s="157"/>
      <c r="C40" s="157"/>
      <c r="D40" s="157"/>
      <c r="E40" s="157"/>
      <c r="F40" s="157"/>
      <c r="G40" s="157"/>
      <c r="H40" s="157"/>
      <c r="I40" s="157"/>
    </row>
    <row r="41" spans="1:9" x14ac:dyDescent="0.45">
      <c r="A41" s="157"/>
      <c r="B41" s="157"/>
      <c r="C41" s="157"/>
      <c r="D41" s="157"/>
      <c r="E41" s="157"/>
      <c r="F41" s="157"/>
      <c r="G41" s="157"/>
      <c r="H41" s="157"/>
      <c r="I41" s="157"/>
    </row>
    <row r="42" spans="1:9" x14ac:dyDescent="0.45">
      <c r="A42" s="157"/>
      <c r="B42" s="157"/>
      <c r="C42" s="157"/>
      <c r="D42" s="157"/>
      <c r="E42" s="157"/>
      <c r="F42" s="157"/>
      <c r="G42" s="157"/>
      <c r="H42" s="157"/>
      <c r="I42" s="157"/>
    </row>
    <row r="43" spans="1:9" x14ac:dyDescent="0.45">
      <c r="A43" s="157"/>
      <c r="B43" s="157"/>
      <c r="C43" s="157"/>
      <c r="D43" s="157"/>
      <c r="E43" s="157"/>
      <c r="F43" s="157"/>
      <c r="G43" s="157"/>
      <c r="H43" s="157"/>
      <c r="I43" s="157"/>
    </row>
    <row r="44" spans="1:9" x14ac:dyDescent="0.45">
      <c r="A44" s="157"/>
      <c r="B44" s="157"/>
      <c r="C44" s="157"/>
      <c r="D44" s="157"/>
      <c r="E44" s="157"/>
      <c r="F44" s="157"/>
      <c r="G44" s="157"/>
      <c r="H44" s="157"/>
      <c r="I44" s="157"/>
    </row>
    <row r="45" spans="1:9" x14ac:dyDescent="0.45">
      <c r="A45" s="157"/>
      <c r="B45" s="157"/>
      <c r="C45" s="157"/>
      <c r="D45" s="157"/>
      <c r="E45" s="157"/>
      <c r="F45" s="157"/>
      <c r="G45" s="157"/>
      <c r="H45" s="157"/>
      <c r="I45" s="157"/>
    </row>
    <row r="46" spans="1:9" x14ac:dyDescent="0.45">
      <c r="A46" s="157"/>
      <c r="B46" s="157"/>
      <c r="C46" s="157"/>
      <c r="D46" s="157"/>
      <c r="E46" s="157"/>
      <c r="F46" s="157"/>
      <c r="G46" s="157"/>
      <c r="H46" s="157"/>
      <c r="I46" s="157"/>
    </row>
    <row r="47" spans="1:9" x14ac:dyDescent="0.45">
      <c r="A47" s="157"/>
      <c r="B47" s="157"/>
      <c r="C47" s="157"/>
      <c r="D47" s="157"/>
      <c r="E47" s="157"/>
      <c r="F47" s="157"/>
      <c r="G47" s="157"/>
      <c r="H47" s="157"/>
      <c r="I47" s="157"/>
    </row>
    <row r="48" spans="1:9" x14ac:dyDescent="0.45">
      <c r="A48" s="157"/>
      <c r="B48" s="157"/>
      <c r="C48" s="157"/>
      <c r="D48" s="157"/>
      <c r="E48" s="157"/>
      <c r="F48" s="157"/>
      <c r="G48" s="157"/>
      <c r="H48" s="157"/>
      <c r="I48" s="157"/>
    </row>
    <row r="49" spans="1:9" x14ac:dyDescent="0.45">
      <c r="A49" s="157"/>
      <c r="B49" s="157"/>
      <c r="C49" s="157"/>
      <c r="D49" s="157"/>
      <c r="E49" s="157"/>
      <c r="F49" s="157"/>
      <c r="G49" s="157"/>
      <c r="H49" s="157"/>
      <c r="I49" s="157"/>
    </row>
    <row r="50" spans="1:9" x14ac:dyDescent="0.45">
      <c r="A50" s="157"/>
      <c r="B50" s="157"/>
      <c r="C50" s="157"/>
      <c r="D50" s="157"/>
      <c r="E50" s="157"/>
      <c r="F50" s="157"/>
      <c r="G50" s="157"/>
      <c r="H50" s="157"/>
      <c r="I50" s="157"/>
    </row>
    <row r="51" spans="1:9" x14ac:dyDescent="0.45">
      <c r="A51" s="158" t="s">
        <v>238</v>
      </c>
      <c r="B51" s="158"/>
      <c r="C51" s="158"/>
      <c r="D51" s="158"/>
      <c r="E51" s="158"/>
      <c r="F51" s="157"/>
      <c r="G51" s="157"/>
      <c r="H51" s="157"/>
      <c r="I51" s="157"/>
    </row>
    <row r="52" spans="1:9" x14ac:dyDescent="0.45">
      <c r="A52" s="158" t="s">
        <v>239</v>
      </c>
      <c r="B52" s="158"/>
      <c r="C52" s="158"/>
      <c r="D52" s="158"/>
      <c r="E52" s="158"/>
      <c r="F52" s="157"/>
      <c r="G52" s="157"/>
      <c r="H52" s="157"/>
      <c r="I52" s="157"/>
    </row>
    <row r="53" spans="1:9" x14ac:dyDescent="0.45">
      <c r="A53" s="126" t="s">
        <v>240</v>
      </c>
      <c r="B53" s="157"/>
      <c r="C53" s="157"/>
      <c r="D53" s="157"/>
      <c r="E53" s="157"/>
      <c r="F53" s="157"/>
      <c r="G53" s="157"/>
      <c r="H53" s="157"/>
      <c r="I53" s="157"/>
    </row>
    <row r="54" spans="1:9" x14ac:dyDescent="0.45">
      <c r="A54" s="157"/>
      <c r="B54" s="157"/>
      <c r="C54" s="157"/>
      <c r="D54" s="157"/>
      <c r="E54" s="157"/>
      <c r="F54" s="157"/>
      <c r="G54" s="157"/>
      <c r="H54" s="157"/>
      <c r="I54" s="157"/>
    </row>
    <row r="55" spans="1:9" x14ac:dyDescent="0.45">
      <c r="A55" s="157"/>
      <c r="B55" s="157"/>
      <c r="C55" s="157"/>
      <c r="D55" s="157"/>
      <c r="E55" s="157"/>
      <c r="F55" s="157"/>
      <c r="G55" s="157"/>
      <c r="H55" s="157"/>
      <c r="I55" s="157"/>
    </row>
  </sheetData>
  <sheetProtection algorithmName="SHA-512" hashValue="O/lozMQnQPoepSlhfT2s2/lxeexbFX876PcaMxnB+BF4UEPxRyKGOqDnMLJZe7u29xL5xq/IsZmavVut2alXUQ==" saltValue="w/CWKtPi1q694CoOHkN9BA==" spinCount="100000" sheet="1" objects="1" scenarios="1"/>
  <hyperlinks>
    <hyperlink ref="A53" r:id="rId1" xr:uid="{D6BF26DF-8F24-44BC-BA72-F4B00881018D}"/>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1" bestFit="1" customWidth="1"/>
    <col min="2" max="2" width="39" style="31" customWidth="1"/>
    <col min="3" max="16384" width="11.41015625" style="31"/>
  </cols>
  <sheetData>
    <row r="1" spans="1:7" ht="20.100000000000001" customHeight="1" x14ac:dyDescent="0.45">
      <c r="A1" s="30" t="s">
        <v>62</v>
      </c>
      <c r="C1" s="32" t="s">
        <v>63</v>
      </c>
    </row>
    <row r="2" spans="1:7" ht="20.100000000000001" customHeight="1" x14ac:dyDescent="0.45">
      <c r="A2" s="31" t="s">
        <v>64</v>
      </c>
      <c r="B2" s="160"/>
      <c r="C2" s="31" t="s">
        <v>64</v>
      </c>
    </row>
    <row r="3" spans="1:7" ht="20.100000000000001" customHeight="1" x14ac:dyDescent="0.45">
      <c r="A3" s="31" t="s">
        <v>65</v>
      </c>
      <c r="B3" s="56"/>
      <c r="C3" s="31" t="s">
        <v>66</v>
      </c>
    </row>
    <row r="4" spans="1:7" ht="20.100000000000001" customHeight="1" x14ac:dyDescent="0.45">
      <c r="A4" s="31" t="s">
        <v>67</v>
      </c>
      <c r="B4" s="160"/>
      <c r="C4" s="31" t="s">
        <v>68</v>
      </c>
    </row>
    <row r="5" spans="1:7" ht="10" customHeight="1" x14ac:dyDescent="0.45"/>
    <row r="6" spans="1:7" ht="58" customHeight="1" x14ac:dyDescent="0.45">
      <c r="A6" s="93" t="s">
        <v>241</v>
      </c>
      <c r="B6" s="94"/>
      <c r="C6" s="94"/>
      <c r="D6" s="94"/>
      <c r="E6" s="94"/>
      <c r="F6" s="94"/>
      <c r="G6" s="94"/>
    </row>
    <row r="7" spans="1:7" ht="10" customHeight="1" x14ac:dyDescent="0.45">
      <c r="A7" s="70"/>
      <c r="B7" s="70"/>
      <c r="C7" s="70"/>
      <c r="D7" s="70"/>
      <c r="E7" s="70"/>
      <c r="F7" s="70"/>
      <c r="G7" s="70"/>
    </row>
    <row r="8" spans="1:7" ht="58" customHeight="1" x14ac:dyDescent="0.45">
      <c r="A8" s="93" t="s">
        <v>242</v>
      </c>
      <c r="B8" s="94"/>
      <c r="C8" s="94"/>
      <c r="D8" s="94"/>
      <c r="E8" s="94"/>
      <c r="F8" s="94"/>
      <c r="G8" s="94"/>
    </row>
    <row r="9" spans="1:7" ht="10" customHeight="1" x14ac:dyDescent="0.45">
      <c r="A9" s="71"/>
      <c r="B9" s="71"/>
      <c r="C9" s="71"/>
      <c r="D9" s="71"/>
      <c r="E9" s="71"/>
      <c r="F9" s="71"/>
      <c r="G9" s="71"/>
    </row>
    <row r="10" spans="1:7" ht="42" customHeight="1" x14ac:dyDescent="0.45">
      <c r="A10" s="90" t="s">
        <v>106</v>
      </c>
      <c r="B10" s="90"/>
      <c r="C10" s="90"/>
      <c r="D10" s="90"/>
      <c r="E10" s="90"/>
      <c r="F10" s="90"/>
      <c r="G10" s="90"/>
    </row>
    <row r="11" spans="1:7" ht="73" customHeight="1" x14ac:dyDescent="0.45">
      <c r="A11" s="159" t="s">
        <v>243</v>
      </c>
      <c r="B11" s="159"/>
      <c r="C11" s="159"/>
      <c r="D11" s="159"/>
      <c r="E11" s="159"/>
      <c r="F11" s="159"/>
      <c r="G11" s="159"/>
    </row>
    <row r="12" spans="1:7" ht="42" customHeight="1" x14ac:dyDescent="0.45">
      <c r="A12" s="90" t="s">
        <v>85</v>
      </c>
      <c r="B12" s="90"/>
      <c r="C12" s="91" t="s">
        <v>86</v>
      </c>
      <c r="D12" s="91"/>
      <c r="E12" s="91"/>
      <c r="F12" s="91"/>
      <c r="G12" s="72"/>
    </row>
    <row r="13" spans="1:7" ht="10" customHeight="1" x14ac:dyDescent="0.45">
      <c r="A13" s="54"/>
      <c r="B13" s="54"/>
      <c r="C13" s="55"/>
      <c r="D13" s="55"/>
      <c r="E13" s="55"/>
      <c r="F13" s="55"/>
      <c r="G13" s="55"/>
    </row>
    <row r="14" spans="1:7" ht="10" customHeight="1" x14ac:dyDescent="0.45"/>
    <row r="15" spans="1:7" x14ac:dyDescent="0.45">
      <c r="A15" s="31" t="s">
        <v>69</v>
      </c>
      <c r="B15" s="56"/>
      <c r="C15" s="92" t="s">
        <v>79</v>
      </c>
      <c r="D15" s="92"/>
      <c r="E15" s="92"/>
    </row>
    <row r="16" spans="1:7" x14ac:dyDescent="0.45">
      <c r="A16" s="31" t="s">
        <v>70</v>
      </c>
      <c r="B16" s="33" t="str">
        <f>IF(ISBLANK(B15),"",IF(B3=B15,"Kontrolle erfolgreich - check ok","FEHLER - ERROR"))</f>
        <v/>
      </c>
      <c r="C16" s="31" t="s">
        <v>80</v>
      </c>
    </row>
    <row r="17" spans="2:2" x14ac:dyDescent="0.45">
      <c r="B17" s="33" t="str">
        <f>IF(ISBLANK(B15),"",IF(ISERROR(FIND("@",B15,1)),"keine gültige eMail-Adresse",IF((VALUE(FIND("@",B15,1))&gt;1),"","keine gültige eMail-Adresse!")))</f>
        <v/>
      </c>
    </row>
    <row r="18" spans="2:2" x14ac:dyDescent="0.45">
      <c r="B18" s="33" t="str">
        <f>IF(ISBLANK(B15),"",IF(ISERROR(FIND("@",B15,1)),"no valid eMail-adress",IF((VALUE(FIND("@",B15,1))&gt;1),"","no valid eMail-address!")))</f>
        <v/>
      </c>
    </row>
    <row r="19" spans="2:2" x14ac:dyDescent="0.45">
      <c r="B19" s="31" t="str">
        <f>IF(ISBLANK(B15),"",IF(ISERROR(FIND("; ",B15,1)),"",IF((VALUE(FIND("; ",B15,1))&gt;8),"","Achtung - die zweite eMail-Adresse wurde nicht korrekt eingegeben")))</f>
        <v/>
      </c>
    </row>
  </sheetData>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1"/>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13</v>
      </c>
      <c r="B1" s="3" t="str">
        <f>IF(ISNUMBER(VALUE(Ergebnisse!G1)),IF(VALUE(Ergebnisse!G1)&gt;0,VALUE(Ergebnisse!G1),""),"")</f>
        <v/>
      </c>
      <c r="D1" t="s">
        <v>20</v>
      </c>
    </row>
    <row r="2" spans="1:7" x14ac:dyDescent="0.45">
      <c r="A2" t="s">
        <v>4</v>
      </c>
      <c r="B2" s="3" t="str">
        <f>IF(ISNUMBER(VALUE(Ergebnisse!G2)),IF(VALUE(Ergebnisse!G2)&gt;0,VALUE(Ergebnisse!G2),""),"")</f>
        <v/>
      </c>
    </row>
    <row r="3" spans="1:7" x14ac:dyDescent="0.45">
      <c r="A3" t="s">
        <v>14</v>
      </c>
      <c r="B3" s="3">
        <v>45</v>
      </c>
      <c r="D3" t="s">
        <v>19</v>
      </c>
    </row>
    <row r="4" spans="1:7" x14ac:dyDescent="0.45">
      <c r="A4" t="s">
        <v>15</v>
      </c>
      <c r="B4" s="3">
        <f>YEAR(Ergebnisse!E5)</f>
        <v>2024</v>
      </c>
      <c r="D4" s="4">
        <v>2</v>
      </c>
    </row>
    <row r="5" spans="1:7" x14ac:dyDescent="0.45">
      <c r="A5" t="s">
        <v>16</v>
      </c>
      <c r="B5" s="3" t="str">
        <f>D8</f>
        <v>N</v>
      </c>
      <c r="D5" t="str">
        <f>IF(D4=2,"N","J")</f>
        <v>N</v>
      </c>
      <c r="F5">
        <v>1</v>
      </c>
      <c r="G5" s="47" t="s">
        <v>81</v>
      </c>
    </row>
    <row r="6" spans="1:7" x14ac:dyDescent="0.45">
      <c r="A6" t="s">
        <v>46</v>
      </c>
      <c r="B6" s="3">
        <f>Ergebnisse!G3</f>
        <v>1</v>
      </c>
      <c r="F6">
        <v>2</v>
      </c>
      <c r="G6" s="47" t="s">
        <v>82</v>
      </c>
    </row>
    <row r="7" spans="1:7" x14ac:dyDescent="0.45">
      <c r="A7" t="s">
        <v>47</v>
      </c>
      <c r="B7" s="29">
        <f>Ergebnisse!E5</f>
        <v>45641</v>
      </c>
    </row>
    <row r="8" spans="1:7" x14ac:dyDescent="0.45">
      <c r="A8" t="s">
        <v>17</v>
      </c>
      <c r="B8" s="3">
        <v>9</v>
      </c>
      <c r="D8" t="str">
        <f>LEFT(D5,1)</f>
        <v>N</v>
      </c>
    </row>
    <row r="9" spans="1:7" x14ac:dyDescent="0.45">
      <c r="A9" t="s">
        <v>18</v>
      </c>
      <c r="B9" s="3">
        <v>2</v>
      </c>
    </row>
    <row r="10" spans="1:7" x14ac:dyDescent="0.45">
      <c r="A10" t="s">
        <v>107</v>
      </c>
      <c r="B10" s="73">
        <f>Kontakt!B2</f>
        <v>0</v>
      </c>
    </row>
    <row r="11" spans="1:7" x14ac:dyDescent="0.45">
      <c r="A11" t="s">
        <v>108</v>
      </c>
      <c r="B11" s="3">
        <f>IF(Kontakt!B3=Kontakt!B15,Kontakt!B3,0)</f>
        <v>0</v>
      </c>
    </row>
    <row r="12" spans="1:7" x14ac:dyDescent="0.45">
      <c r="A12" s="47" t="s">
        <v>109</v>
      </c>
      <c r="B12" s="3">
        <v>1</v>
      </c>
    </row>
    <row r="13" spans="1:7" x14ac:dyDescent="0.45">
      <c r="A13" t="s">
        <v>22</v>
      </c>
      <c r="B13" s="2" t="str">
        <f>Ergebnisse!A22</f>
        <v>Isomalt1</v>
      </c>
      <c r="C13" s="2" t="str">
        <f>Ergebnisse!B22</f>
        <v>g/100 g</v>
      </c>
    </row>
    <row r="14" spans="1:7" x14ac:dyDescent="0.45">
      <c r="A14" t="s">
        <v>23</v>
      </c>
      <c r="B14" s="2" t="str">
        <f>Ergebnisse!A23</f>
        <v>Maltit1</v>
      </c>
      <c r="C14" s="2" t="str">
        <f>Ergebnisse!B23</f>
        <v>g/100 g</v>
      </c>
    </row>
    <row r="15" spans="1:7" x14ac:dyDescent="0.45">
      <c r="A15" t="s">
        <v>24</v>
      </c>
      <c r="B15" s="2" t="str">
        <f>Ergebnisse!A24</f>
        <v>Sorbit1</v>
      </c>
      <c r="C15" s="2" t="str">
        <f>Ergebnisse!B24</f>
        <v>g/100 g</v>
      </c>
    </row>
    <row r="16" spans="1:7" x14ac:dyDescent="0.45">
      <c r="A16" t="s">
        <v>32</v>
      </c>
      <c r="B16" s="2" t="str">
        <f>Ergebnisse!A25</f>
        <v>Acesulfam K1</v>
      </c>
      <c r="C16" s="2" t="str">
        <f>Ergebnisse!B25</f>
        <v>g/100 g</v>
      </c>
    </row>
    <row r="17" spans="1:3" x14ac:dyDescent="0.45">
      <c r="A17" t="s">
        <v>33</v>
      </c>
      <c r="B17" s="2" t="str">
        <f>Ergebnisse!A26</f>
        <v>Sucralose1</v>
      </c>
      <c r="C17" s="2" t="str">
        <f>Ergebnisse!B26</f>
        <v>g/100 g</v>
      </c>
    </row>
    <row r="18" spans="1:3" x14ac:dyDescent="0.45">
      <c r="A18" t="s">
        <v>34</v>
      </c>
      <c r="B18" s="2" t="str">
        <f>Ergebnisse!A27</f>
        <v>Xylit1</v>
      </c>
      <c r="C18" s="2" t="str">
        <f>Ergebnisse!B27</f>
        <v>g/100 g</v>
      </c>
    </row>
    <row r="19" spans="1:3" x14ac:dyDescent="0.45">
      <c r="A19" t="s">
        <v>35</v>
      </c>
      <c r="B19" s="2" t="str">
        <f>Ergebnisse!A28</f>
        <v>Erythrit1</v>
      </c>
      <c r="C19" s="2" t="str">
        <f>Ergebnisse!B28</f>
        <v>g/100 g</v>
      </c>
    </row>
    <row r="20" spans="1:3" x14ac:dyDescent="0.45">
      <c r="A20" t="s">
        <v>36</v>
      </c>
      <c r="B20" s="2" t="str">
        <f>Ergebnisse!A29</f>
        <v>aw-Wert</v>
      </c>
      <c r="C20" s="2" t="str">
        <f>Ergebnisse!B29</f>
        <v>ohne</v>
      </c>
    </row>
    <row r="21" spans="1:3" x14ac:dyDescent="0.45">
      <c r="A21" t="s">
        <v>45</v>
      </c>
      <c r="B21" s="2" t="str">
        <f>Ergebnisse!A30</f>
        <v>Schwefeldioxid</v>
      </c>
      <c r="C21" s="2" t="str">
        <f>Ergebnisse!B30</f>
        <v>mg/kg</v>
      </c>
    </row>
  </sheetData>
  <sheetProtection algorithmName="SHA-512" hashValue="/qFE6bqKwYL+eS3PHxmV1exEmxhS/ToTJJ8O4QkVI4nDr5kAnvjJEWSwn0tOou2cEp5aZkxxpTFZkWvm4CGCDw==" saltValue="N9bZxtkSUzp7R4ou/+/H4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vt:i4>
      </vt:variant>
    </vt:vector>
  </HeadingPairs>
  <TitlesOfParts>
    <vt:vector size="29"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Isomalt</vt:lpstr>
      <vt:lpstr>Acesulfam</vt:lpstr>
      <vt:lpstr>Sucralose</vt:lpstr>
      <vt:lpstr>Xylit</vt:lpstr>
      <vt:lpstr>Erythrit</vt:lpstr>
      <vt:lpstr>awWert</vt:lpstr>
      <vt:lpstr>Schwefeldioxid</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awWert!Parameter2</vt:lpstr>
      <vt:lpstr>Erythrit!Parameter2</vt:lpstr>
      <vt:lpstr>Schwefeldioxid!Parameter2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2020-07-04T16:54:57Z</cp:lastPrinted>
  <dcterms:created xsi:type="dcterms:W3CDTF">2005-02-14T18:41:01Z</dcterms:created>
  <dcterms:modified xsi:type="dcterms:W3CDTF">2024-10-13T16:59:58Z</dcterms:modified>
</cp:coreProperties>
</file>