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92758225-8FEC-4759-8765-9F1EA04CD461}" xr6:coauthVersionLast="47" xr6:coauthVersionMax="47" xr10:uidLastSave="{00000000-0000-0000-0000-000000000000}"/>
  <workbookProtection workbookAlgorithmName="SHA-512" workbookHashValue="O3lconS2e66H++QHj2ei1LjIqzLn8ooCVa4lEcowYwNJtIxBZ2Ki9hzCwm52yhu6MnNqhm+9aV0CKKHRV4Fftg==" workbookSaltValue="gmzKOi+R6nQ23lUTS2q6Ww==" workbookSpinCount="100000" lockStructure="1"/>
  <bookViews>
    <workbookView xWindow="-98" yWindow="-98" windowWidth="28996" windowHeight="15675" firstSheet="4" activeTab="8" xr2:uid="{00000000-000D-0000-FFFF-FFFF00000000}"/>
  </bookViews>
  <sheets>
    <sheet name="Significance" sheetId="60" r:id="rId1"/>
    <sheet name="Reporting" sheetId="61" r:id="rId2"/>
    <sheet name="Short Instruction" sheetId="62" r:id="rId3"/>
    <sheet name="Auswertung" sheetId="63" r:id="rId4"/>
    <sheet name="Datenübernahme" sheetId="64" r:id="rId5"/>
    <sheet name="Signifikanz" sheetId="65" r:id="rId6"/>
    <sheet name="Ausfüllhinweise" sheetId="66" r:id="rId7"/>
    <sheet name="Kurzanleitung" sheetId="67" r:id="rId8"/>
    <sheet name="Kontakt" sheetId="51" r:id="rId9"/>
    <sheet name="Teilnehmerdaten" sheetId="5" state="hidden" r:id="rId10"/>
    <sheet name="Ergebnisse" sheetId="15" r:id="rId11"/>
    <sheet name="Mitteilungen" sheetId="18" r:id="rId12"/>
    <sheet name="Histamin" sheetId="23" state="hidden" r:id="rId13"/>
    <sheet name="Biogene" sheetId="22" state="hidden" r:id="rId14"/>
    <sheet name="TVBN" sheetId="52" state="hidden" r:id="rId15"/>
  </sheets>
  <externalReferences>
    <externalReference r:id="rId16"/>
    <externalReference r:id="rId17"/>
    <externalReference r:id="rId18"/>
    <externalReference r:id="rId19"/>
    <externalReference r:id="rId20"/>
    <externalReference r:id="rId21"/>
    <externalReference r:id="rId22"/>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2">#REF!</definedName>
    <definedName name="Daten">#REF!</definedName>
    <definedName name="_xlnm.Print_Area" localSheetId="4">Datenübernahme!$A$1:$C$8</definedName>
    <definedName name="_xlnm.Print_Area" localSheetId="5">Signifikanz!$A$1:$C$10</definedName>
    <definedName name="Elemente">[1]Parameter2!$B$3:$B$18</definedName>
    <definedName name="MBlei" localSheetId="6">#REF!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8">#REF!</definedName>
    <definedName name="Parameter2" localSheetId="2">#REF!</definedName>
    <definedName name="Parameter2">#REF!</definedName>
    <definedName name="Parameter2alt" localSheetId="6">#REF!</definedName>
    <definedName name="Parameter2alt" localSheetId="7">#REF!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[5]Parameter2!$B$3:$B$18</definedName>
    <definedName name="test" localSheetId="1">[1]Parameter2!$B$3:$B$18</definedName>
    <definedName name="test" localSheetId="2">[5]Parameter2!$B$3:$B$18</definedName>
    <definedName name="test">[6]Parameter2!$B$3:$B$18</definedName>
    <definedName name="test1" localSheetId="6">[4]Parameter2!$B$3:$B$18</definedName>
    <definedName name="test1" localSheetId="7">[4]Parameter2!$B$3:$B$18</definedName>
    <definedName name="test1" localSheetId="2">[4]Parameter2!$B$3:$B$18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5" l="1"/>
  <c r="F4" i="15"/>
  <c r="A14" i="15"/>
  <c r="A13" i="15"/>
  <c r="B11" i="5"/>
  <c r="B10" i="5"/>
  <c r="B4" i="5" l="1"/>
  <c r="C1" i="52" l="1"/>
  <c r="H29" i="15" s="1"/>
  <c r="C1" i="22"/>
  <c r="H20" i="15" s="1"/>
  <c r="C1" i="23"/>
  <c r="H19" i="15" s="1"/>
  <c r="H1" i="18"/>
  <c r="F19" i="15"/>
  <c r="F20" i="15"/>
  <c r="I36" i="15" s="1"/>
  <c r="F21" i="15"/>
  <c r="F22" i="15"/>
  <c r="F23" i="15"/>
  <c r="F24" i="15"/>
  <c r="F25" i="15"/>
  <c r="F26" i="15"/>
  <c r="F27" i="15"/>
  <c r="F28" i="15"/>
  <c r="F29" i="15"/>
  <c r="B1" i="5"/>
  <c r="B2" i="5"/>
  <c r="D5" i="5"/>
  <c r="D8" i="5" s="1"/>
  <c r="B5" i="5" s="1"/>
  <c r="B6" i="5"/>
  <c r="B7" i="5"/>
  <c r="B13" i="5"/>
  <c r="C13" i="5"/>
  <c r="B14" i="5"/>
  <c r="C14" i="5"/>
  <c r="B15" i="5"/>
  <c r="C15" i="5"/>
  <c r="B16" i="5"/>
  <c r="C16" i="5"/>
  <c r="B17" i="5"/>
  <c r="C17" i="5"/>
  <c r="B18" i="5"/>
  <c r="C18" i="5"/>
  <c r="B19" i="5"/>
  <c r="C19" i="5"/>
  <c r="B20" i="5"/>
  <c r="C20" i="5"/>
  <c r="B21" i="5"/>
  <c r="C21" i="5"/>
  <c r="B22" i="5"/>
  <c r="C22" i="5"/>
  <c r="B23" i="5"/>
  <c r="C23" i="5"/>
  <c r="B16" i="51"/>
  <c r="B17" i="51"/>
  <c r="B18" i="51"/>
  <c r="B19" i="51"/>
  <c r="I38" i="15"/>
  <c r="H22" i="15" l="1"/>
  <c r="H21" i="15"/>
  <c r="H27" i="15"/>
  <c r="H26" i="15"/>
  <c r="H23" i="15"/>
  <c r="A39" i="15"/>
  <c r="H24" i="15"/>
  <c r="A37" i="15"/>
  <c r="H25" i="15"/>
  <c r="H28" i="15"/>
  <c r="I34" i="15"/>
  <c r="A35"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F945A24D-7262-4635-A8D6-49D848DB303A}">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A9970DFC-A388-42BD-BD87-E3ABCB126FC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39163ADC-DDE0-413A-A251-C89D5EA6C18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<sst xmlns="http://schemas.openxmlformats.org/spreadsheetml/2006/main" count="203" uniqueCount="163">
  <si>
    <t>Ergebnisdatenblatt</t>
  </si>
  <si>
    <t>Parameter</t>
  </si>
  <si>
    <t>Einheit</t>
  </si>
  <si>
    <t>Kunden-Nr.</t>
  </si>
  <si>
    <t>Postleitzahl</t>
  </si>
  <si>
    <t>ergebnisse@lvus.de</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</si>
  <si>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</si>
  <si>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</si>
  <si>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</si>
  <si>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</si>
  <si>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</si>
  <si>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</si>
  <si>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</si>
  <si>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</si>
  <si>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</si>
  <si>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</si>
  <si>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</si>
  <si>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</si>
  <si>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</si>
  <si>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</si>
  <si>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</si>
  <si>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</si>
  <si>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</si>
  <si>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</si>
  <si>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</si>
  <si>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</si>
  <si>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</si>
  <si>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</si>
  <si>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</si>
  <si>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</si>
  <si>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</si>
  <si>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Methode</t>
  </si>
  <si>
    <t>Bezeichnung des Analysenverfahrens</t>
  </si>
  <si>
    <t>Anzahl</t>
  </si>
  <si>
    <t>Modifikation</t>
  </si>
  <si>
    <t>x</t>
  </si>
  <si>
    <t>Beispielhafter Wert [mg/kg]</t>
  </si>
  <si>
    <t>Teilnahmen</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</si>
  <si>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</si>
  <si>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</si>
  <si>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</si>
  <si>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</si>
  <si>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</si>
  <si>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</si>
  <si>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</si>
  <si>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</si>
  <si>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</si>
  <si>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</si>
  <si>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</si>
  <si>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</si>
  <si>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</si>
  <si>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</si>
  <si>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</si>
  <si>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</si>
  <si>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</si>
  <si>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</si>
  <si>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</si>
  <si>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</si>
  <si>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</si>
  <si>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</si>
  <si>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</si>
  <si>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Beschreibung der verwendeten Analysenverfahren</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</si>
  <si>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</si>
  <si>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</si>
  <si>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</si>
  <si>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</si>
  <si>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</si>
  <si>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</si>
  <si>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</si>
  <si>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</si>
  <si>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</si>
  <si>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</si>
  <si>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</si>
  <si>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</si>
  <si>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</si>
  <si>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</si>
  <si>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</si>
  <si>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mg/kg</t>
  </si>
  <si>
    <t>Histamin</t>
  </si>
  <si>
    <t>Tyramin</t>
  </si>
  <si>
    <t>Phenylethylamin</t>
  </si>
  <si>
    <t>Cadaverin</t>
  </si>
  <si>
    <t>Spermin</t>
  </si>
  <si>
    <t>Spermidin</t>
  </si>
  <si>
    <t>§ 64 LFGB Nr. L 10.00-5 (11.00-4; 12.00-4)</t>
  </si>
  <si>
    <t>§ 64 LFGB Nr. L 10.00-5 (11.00-4; 12.00-4), modifiziert</t>
  </si>
  <si>
    <t>HPLC-Verfahren mit Fluoreszenzdetektion</t>
  </si>
  <si>
    <t>§ 64 LFGB Nr. L 10.00-1 (11.00-1; 12.00-1)</t>
  </si>
  <si>
    <t>§ 64 LFGB Nr. L 10.00-1 (11.00-1; 12.00-1), modifiziert</t>
  </si>
  <si>
    <t>Schweizerisches Lebensmittelbuch "Toxische Stoffe" Untersuchungsmethode 2.3</t>
  </si>
  <si>
    <t>ELISA (R-Biopharm; RIDASCREEN Histamin Nr. R1604</t>
  </si>
  <si>
    <t>35</t>
  </si>
  <si>
    <t>Putrescin</t>
  </si>
  <si>
    <t>Agmatin</t>
  </si>
  <si>
    <t>Tryptamin</t>
  </si>
  <si>
    <t>Biogene Amine</t>
  </si>
  <si>
    <t>sonstiges / other</t>
  </si>
  <si>
    <t>Parameter 7</t>
  </si>
  <si>
    <t>Parameter 8</t>
  </si>
  <si>
    <t>Parameter 9</t>
  </si>
  <si>
    <t>Schweizerisches Lebensmittelbuch Kapitel 54/2, auch modifiziert</t>
  </si>
  <si>
    <t>Beispiel für die Eingabe von 2 eMail-Adressen:
Example how to type in 2 different e-mail addresses:</t>
  </si>
  <si>
    <t>info@lvus.de; ergebnisse@lvus.de</t>
  </si>
  <si>
    <t>Parameter 10</t>
  </si>
  <si>
    <t>TVB-N</t>
  </si>
  <si>
    <t>§ 64 LFGB Nr. L 10.00-3 (11.00-3; 12.00-3)</t>
  </si>
  <si>
    <t>Destillation eines mit Trichloressigsäure denaturierten Extraktes nach Alkalisierung in eine Säurevorlage</t>
  </si>
  <si>
    <t>Mikrodiffusion nach Conway und Byrne</t>
  </si>
  <si>
    <t>einfache Destillation nach Antonacopoulos</t>
  </si>
  <si>
    <t>Sonstiges</t>
  </si>
  <si>
    <r>
      <t xml:space="preserve">TVB-N </t>
    </r>
    <r>
      <rPr>
        <sz val="11"/>
        <rFont val="Times New Roman"/>
        <family val="1"/>
      </rPr>
      <t>(als Stickstoff)</t>
    </r>
  </si>
  <si>
    <t>mg/100 g</t>
  </si>
  <si>
    <t>ELISA (Veratox, Neogen)</t>
  </si>
  <si>
    <t>AOAC Volume 78, No 4, 1995</t>
  </si>
  <si>
    <t>Schweizerisches Lebensmittelbuch 1391.1</t>
  </si>
  <si>
    <t>Isopentylamin</t>
  </si>
  <si>
    <t>Parameter 11</t>
  </si>
  <si>
    <t>Dünnschichtchromatographisch (halbquantitativ)</t>
  </si>
  <si>
    <t>Extraktion mit Perchlorsäure, Alkalisation, Wasserdampfdestillation, Titration</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</si>
  <si>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</si>
  <si>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</si>
  <si>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</si>
  <si>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</si>
  <si>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</si>
  <si>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</si>
  <si>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</si>
  <si>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</si>
  <si>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</si>
  <si>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</si>
  <si>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</si>
  <si>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</si>
  <si>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Referenzverfahren nach VO (EG) Nr. 2074/2005 / VO (EU) 2019/627, modifiziert</t>
  </si>
  <si>
    <t>Referenzverfahren nach VO (EG) Nr. 2074/2005 / VO (EU) 2019/627</t>
  </si>
  <si>
    <t>?</t>
  </si>
  <si>
    <t>§ 64 LFGB Nr. L 10.00-3 (11.00-3; 12.00-3), modifiziert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</si>
  <si>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</si>
  <si>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</si>
  <si>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</si>
  <si>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</si>
  <si>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VO (EG) 2073; 2005-12 (HPLC mit DAD/FLD)</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</si>
  <si>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</si>
  <si>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</si>
  <si>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</si>
  <si>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</si>
  <si>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</si>
  <si>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</si>
  <si>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</si>
  <si>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</si>
  <si>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</si>
  <si>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</si>
  <si>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</si>
  <si>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</si>
  <si>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HPLC-Verfahren mit sonstiger Detektion (auch MS/MS)</t>
  </si>
  <si>
    <t>Geben Sie Ihre Ergebnisse mit den in Spalte 3 aufgeführten signifikanten Stellen an. Beispiele hierzu sind in "Signifikanz" enthalten.
Report your results with in column 3 shown significant numbers (there are some examples in sheet "Significance" .</t>
  </si>
  <si>
    <t>Anhang VI Kapitel II der DVO (EU) 2019/627</t>
  </si>
  <si>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</si>
  <si>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</si>
  <si>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</si>
  <si>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</si>
  <si>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</si>
  <si>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</si>
  <si>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t>Gold Standard Diagnostics, Histamin, Test-Kit Nr. HIS-E02 (ELISA)</t>
  </si>
  <si>
    <t>ISO 19343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</si>
</sst>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2"/>
      <color rgb="FFFF0000"/>
      <name val="Times New Roman"/>
      <family val="1"/>
    </font>
    <font>
      <sz val="11"/>
      <color indexed="8"/>
      <name val="Calibri"/>
      <family val="2"/>
    </font>
    <font>
      <sz val="11"/>
      <color indexed="9"/>
      <name val="Calibri"/>
      <family val="2"/>
    </font>
    <font>
      <sz val="10"/>
      <name val="Arial"/>
      <family val="2"/>
    </font>
    <font>
      <b/>
      <sz val="11"/>
      <color rgb="FFFF0000"/>
      <name val="Times New Roman"/>
      <family val="1"/>
    </font>
    <font>
      <i/>
      <sz val="11"/>
      <color theme="0" tint="-0.499984740745262"/>
      <name val="Times New Roman"/>
      <family val="1"/>
    </font>
  </fonts>
  <fills count="1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bottom style="thin">
        <color indexed="64"/>
      </bottom>
      <diagonal/>
    </border>
  </borders>
  <cellStyleXfs count="26">
    <xf numFmtId="0" fontId="0" fillId="0" borderId="0"/>
    <xf numFmtId="0" fontId="1" fillId="0" borderId="0" applyNumberFormat="0" applyFill="0" applyBorder="0" applyAlignment="0" applyProtection="0">
      <alignment vertical="top"/>
      <protection locked="0"/>
    </xf>
    <xf numFmtId="0" fontId="5" fillId="0" borderId="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7" fillId="6" borderId="0" applyNumberFormat="0" applyBorder="0" applyAlignment="0" applyProtection="0"/>
    <xf numFmtId="0" fontId="28" fillId="13"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6" borderId="0" applyNumberFormat="0" applyBorder="0" applyAlignment="0" applyProtection="0"/>
    <xf numFmtId="0" fontId="1" fillId="0" borderId="0" applyNumberFormat="0" applyFill="0" applyBorder="0" applyAlignment="0" applyProtection="0">
      <alignment vertical="top"/>
      <protection locked="0"/>
    </xf>
    <xf numFmtId="0" fontId="29"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32">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Protection="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19" fillId="0" borderId="0" xfId="0" applyFont="1" applyAlignment="1" applyProtection="1">
      <alignment horizontal="center"/>
      <protection hidden="1"/>
    </xf>
    <xf numFmtId="0" fontId="20" fillId="0" borderId="0" xfId="0" applyFont="1" applyProtection="1">
      <protection hidden="1"/>
    </xf>
    <xf numFmtId="0" fontId="18" fillId="4" borderId="0" xfId="0" applyFont="1" applyFill="1" applyAlignment="1" applyProtection="1">
      <alignment vertical="center" wrapText="1"/>
      <protection hidden="1"/>
    </xf>
    <xf numFmtId="0" fontId="16"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21" fillId="0" borderId="0" xfId="0" applyFont="1" applyAlignment="1" applyProtection="1">
      <alignment vertical="center"/>
      <protection hidden="1"/>
    </xf>
    <xf numFmtId="0" fontId="16" fillId="0" borderId="0" xfId="0" applyFont="1" applyAlignment="1" applyProtection="1">
      <alignment horizontal="left"/>
      <protection hidden="1"/>
    </xf>
    <xf numFmtId="0" fontId="7" fillId="4" borderId="0" xfId="0" applyFont="1" applyFill="1" applyProtection="1">
      <protection hidden="1"/>
    </xf>
    <xf numFmtId="0" fontId="5" fillId="0" borderId="0" xfId="0" applyFont="1"/>
    <xf numFmtId="0" fontId="7" fillId="0" borderId="0" xfId="0" applyFont="1" applyAlignment="1" applyProtection="1">
      <alignment horizontal="center" vertical="center"/>
      <protection hidden="1"/>
    </xf>
    <xf numFmtId="0" fontId="16" fillId="0" borderId="0" xfId="0" applyFont="1" applyAlignment="1">
      <alignment horizontal="justify" vertical="top" wrapText="1"/>
    </xf>
    <xf numFmtId="0" fontId="7" fillId="0" borderId="0" xfId="0" applyFont="1" applyAlignment="1">
      <alignment vertical="center" wrapText="1"/>
    </xf>
    <xf numFmtId="0" fontId="16" fillId="0" borderId="0" xfId="0" applyFont="1"/>
    <xf numFmtId="0" fontId="16" fillId="0" borderId="0" xfId="0" applyFont="1" applyProtection="1">
      <protection locked="0"/>
    </xf>
    <xf numFmtId="0" fontId="16" fillId="0" borderId="2" xfId="0" applyFont="1" applyBorder="1" applyAlignment="1">
      <alignment horizontal="justify" vertical="top" wrapText="1"/>
    </xf>
    <xf numFmtId="0" fontId="4"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5" fillId="0" borderId="0" xfId="0" applyFont="1" applyAlignment="1">
      <alignment horizontal="justify" vertical="top" wrapText="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19" fillId="0" borderId="0" xfId="0" applyFont="1" applyAlignment="1" applyProtection="1">
      <alignment horizontal="center" vertical="center"/>
      <protection hidden="1"/>
    </xf>
    <xf numFmtId="0" fontId="16" fillId="0" borderId="0" xfId="0" applyFont="1" applyAlignment="1" applyProtection="1">
      <alignment horizontal="left"/>
      <protection locked="0"/>
    </xf>
    <xf numFmtId="0" fontId="16" fillId="0" borderId="2" xfId="0" applyFont="1" applyBorder="1" applyAlignment="1">
      <alignment horizontal="left" vertical="top" wrapText="1"/>
    </xf>
    <xf numFmtId="0" fontId="5" fillId="0" borderId="0" xfId="0" applyFont="1" applyAlignment="1">
      <alignment horizontal="left" vertical="top" wrapText="1"/>
    </xf>
    <xf numFmtId="0" fontId="16" fillId="3" borderId="0" xfId="0" applyFont="1" applyFill="1" applyProtection="1">
      <protection locked="0" hidden="1"/>
    </xf>
    <xf numFmtId="0" fontId="23" fillId="0" borderId="0" xfId="0" applyFont="1" applyAlignment="1">
      <alignment horizontal="left" vertical="center" wrapText="1"/>
    </xf>
    <xf numFmtId="0" fontId="23" fillId="0" borderId="0" xfId="0" applyFont="1" applyAlignment="1">
      <alignment horizontal="left" vertical="center"/>
    </xf>
    <xf numFmtId="49" fontId="1" fillId="2" borderId="0" xfId="1" applyNumberFormat="1" applyFill="1" applyAlignment="1" applyProtection="1">
      <alignment vertical="center"/>
      <protection locked="0"/>
    </xf>
    <xf numFmtId="0" fontId="16" fillId="0" borderId="0" xfId="0" applyFont="1" applyAlignment="1">
      <alignment horizontal="left"/>
    </xf>
    <xf numFmtId="0" fontId="16" fillId="0" borderId="0" xfId="0" applyFont="1" applyAlignment="1" applyProtection="1">
      <alignment horizontal="right"/>
      <protection locked="0"/>
    </xf>
    <xf numFmtId="0" fontId="4" fillId="0" borderId="0" xfId="0" applyFont="1" applyAlignment="1">
      <alignment horizontal="left" vertical="top" wrapText="1"/>
    </xf>
    <xf numFmtId="0" fontId="5"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25" fillId="0" borderId="0" xfId="0" applyFont="1" applyProtection="1">
      <protection hidden="1"/>
    </xf>
    <xf numFmtId="0" fontId="26" fillId="0" borderId="0" xfId="0" applyFont="1" applyAlignment="1">
      <alignment vertical="center" wrapText="1"/>
    </xf>
    <xf numFmtId="49" fontId="4" fillId="2" borderId="0" xfId="0" applyNumberFormat="1" applyFont="1" applyFill="1" applyProtection="1">
      <protection locked="0"/>
    </xf>
    <xf numFmtId="49" fontId="18" fillId="2" borderId="0" xfId="0" applyNumberFormat="1" applyFont="1" applyFill="1" applyAlignment="1" applyProtection="1">
      <alignment vertical="center"/>
      <protection locked="0"/>
    </xf>
    <xf numFmtId="0" fontId="5" fillId="14" borderId="0" xfId="0" applyFont="1" applyFill="1" applyAlignment="1">
      <alignment vertical="center"/>
    </xf>
    <xf numFmtId="0" fontId="5" fillId="0" borderId="0" xfId="0" applyFont="1" applyAlignment="1">
      <alignment vertical="center"/>
    </xf>
    <xf numFmtId="0" fontId="5" fillId="15" borderId="0" xfId="0" applyFont="1" applyFill="1" applyAlignment="1">
      <alignment horizontal="left" vertical="center"/>
    </xf>
    <xf numFmtId="49" fontId="5" fillId="2" borderId="0" xfId="0" applyNumberFormat="1" applyFont="1" applyFill="1" applyAlignment="1">
      <alignment horizontal="center"/>
    </xf>
    <xf numFmtId="0" fontId="5" fillId="0" borderId="0" xfId="24" applyAlignment="1">
      <alignment vertical="center"/>
    </xf>
    <xf numFmtId="0" fontId="5" fillId="0" borderId="0" xfId="24"/>
    <xf numFmtId="0" fontId="8" fillId="0" borderId="0" xfId="24" applyFont="1" applyAlignment="1">
      <alignment vertical="center"/>
    </xf>
    <xf numFmtId="0" fontId="4" fillId="0" borderId="0" xfId="24" applyFont="1" applyAlignment="1">
      <alignment vertical="center"/>
    </xf>
    <xf numFmtId="0" fontId="4" fillId="0" borderId="0" xfId="24" applyFont="1"/>
    <xf numFmtId="0" fontId="4" fillId="3" borderId="0" xfId="24" applyFont="1" applyFill="1"/>
    <xf numFmtId="0" fontId="4" fillId="3" borderId="0" xfId="24" applyFont="1" applyFill="1" applyAlignment="1">
      <alignment vertical="center"/>
    </xf>
    <xf numFmtId="0" fontId="14" fillId="3" borderId="0" xfId="25" applyFont="1" applyFill="1" applyAlignment="1" applyProtection="1">
      <alignment horizontal="justify" vertical="center"/>
    </xf>
    <xf numFmtId="0" fontId="4" fillId="3" borderId="1" xfId="24" applyFont="1" applyFill="1" applyBorder="1" applyAlignment="1">
      <alignment horizontal="left" vertical="top" wrapText="1"/>
    </xf>
    <xf numFmtId="0" fontId="4" fillId="3" borderId="1" xfId="24" applyFont="1" applyFill="1" applyBorder="1" applyAlignment="1">
      <alignment horizontal="center" vertical="top" wrapText="1"/>
    </xf>
    <xf numFmtId="2" fontId="21" fillId="3" borderId="1" xfId="24" applyNumberFormat="1" applyFont="1" applyFill="1" applyBorder="1" applyAlignment="1">
      <alignment horizontal="center" vertical="top" wrapText="1"/>
    </xf>
    <xf numFmtId="164" fontId="21" fillId="3" borderId="1" xfId="24" applyNumberFormat="1" applyFont="1" applyFill="1" applyBorder="1" applyAlignment="1">
      <alignment horizontal="center" vertical="top" wrapText="1"/>
    </xf>
    <xf numFmtId="0" fontId="5" fillId="3" borderId="0" xfId="24" applyFill="1" applyAlignment="1">
      <alignment vertical="center"/>
    </xf>
    <xf numFmtId="0" fontId="5" fillId="3" borderId="0" xfId="24" applyFill="1"/>
    <xf numFmtId="0" fontId="22" fillId="0" borderId="0" xfId="0" applyFont="1"/>
    <xf numFmtId="0" fontId="5" fillId="4" borderId="1" xfId="0" applyFont="1" applyFill="1" applyBorder="1" applyAlignment="1">
      <alignment horizontal="left" vertical="top" wrapText="1"/>
    </xf>
    <xf numFmtId="0" fontId="4" fillId="3" borderId="1" xfId="0" applyFont="1" applyFill="1" applyBorder="1" applyAlignment="1">
      <alignment horizontal="center" vertical="top" wrapText="1"/>
    </xf>
    <xf numFmtId="2" fontId="21" fillId="3" borderId="1" xfId="0" applyNumberFormat="1" applyFont="1" applyFill="1" applyBorder="1" applyAlignment="1">
      <alignment horizontal="center" vertical="top" wrapText="1"/>
    </xf>
    <xf numFmtId="0" fontId="0" fillId="3" borderId="0" xfId="0" applyFill="1"/>
    <xf numFmtId="0" fontId="5" fillId="16" borderId="0" xfId="24" applyFill="1"/>
    <xf numFmtId="0" fontId="5" fillId="17" borderId="0" xfId="24" applyFill="1"/>
    <xf numFmtId="0" fontId="1" fillId="0" borderId="0" xfId="1" applyAlignment="1" applyProtection="1">
      <alignment vertical="center"/>
    </xf>
    <xf numFmtId="0" fontId="5" fillId="0" borderId="3" xfId="0" applyFont="1" applyBorder="1" applyAlignment="1">
      <alignment horizontal="left" wrapText="1"/>
    </xf>
    <xf numFmtId="0" fontId="5" fillId="0" borderId="3"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24" applyAlignment="1">
      <alignment horizontal="left" vertical="center" wrapText="1"/>
    </xf>
    <xf numFmtId="0" fontId="5" fillId="0" borderId="0" xfId="24" applyAlignment="1">
      <alignment horizontal="left" vertical="center"/>
    </xf>
    <xf numFmtId="0" fontId="8" fillId="0" borderId="0" xfId="24" applyFont="1" applyAlignment="1">
      <alignment horizontal="left" vertical="center"/>
    </xf>
    <xf numFmtId="0" fontId="4" fillId="0" borderId="0" xfId="24" applyFont="1" applyAlignment="1">
      <alignment horizontal="left"/>
    </xf>
    <xf numFmtId="0" fontId="4" fillId="0" borderId="0" xfId="24" applyFont="1" applyAlignment="1">
      <alignment horizontal="left" vertical="center" wrapText="1"/>
    </xf>
    <xf numFmtId="0" fontId="4" fillId="0" borderId="0" xfId="24" applyFont="1" applyAlignment="1">
      <alignment horizontal="left" vertical="center"/>
    </xf>
    <xf numFmtId="0" fontId="8" fillId="3" borderId="0" xfId="24" applyFont="1" applyFill="1" applyAlignment="1">
      <alignment horizontal="left"/>
    </xf>
    <xf numFmtId="0" fontId="8" fillId="3" borderId="3" xfId="24" applyFont="1" applyFill="1" applyBorder="1" applyAlignment="1">
      <alignment horizontal="left" vertical="center" wrapText="1"/>
    </xf>
    <xf numFmtId="0" fontId="4" fillId="3" borderId="3" xfId="24" applyFont="1" applyFill="1" applyBorder="1" applyAlignment="1">
      <alignment horizontal="left" vertical="center"/>
    </xf>
    <xf numFmtId="0" fontId="4" fillId="3" borderId="0" xfId="24" applyFont="1" applyFill="1" applyAlignment="1">
      <alignment horizontal="left" vertical="center"/>
    </xf>
    <xf numFmtId="0" fontId="4" fillId="3" borderId="0" xfId="24" applyFont="1" applyFill="1" applyAlignment="1">
      <alignment horizontal="left" wrapText="1"/>
    </xf>
    <xf numFmtId="0" fontId="4" fillId="3" borderId="0" xfId="24" applyFont="1" applyFill="1" applyAlignment="1">
      <alignment horizontal="left"/>
    </xf>
    <xf numFmtId="0" fontId="5" fillId="3" borderId="0" xfId="24" applyFill="1" applyAlignment="1">
      <alignment horizontal="left" wrapText="1"/>
    </xf>
    <xf numFmtId="0" fontId="5" fillId="3" borderId="0" xfId="24" applyFill="1" applyAlignment="1">
      <alignment horizontal="left" vertical="center" wrapText="1"/>
    </xf>
    <xf numFmtId="0" fontId="9" fillId="0" borderId="0" xfId="24" applyFont="1" applyAlignment="1">
      <alignment horizontal="left" vertical="center"/>
    </xf>
    <xf numFmtId="0" fontId="22" fillId="3" borderId="0" xfId="24" applyFont="1" applyFill="1" applyAlignment="1">
      <alignment horizontal="left" vertical="center" wrapText="1"/>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0" fillId="0" borderId="0" xfId="0" applyAlignment="1">
      <alignment horizontal="left" vertical="center"/>
    </xf>
    <xf numFmtId="0" fontId="5" fillId="14" borderId="0" xfId="0" applyFont="1" applyFill="1" applyAlignment="1">
      <alignment horizontal="left" vertical="center" wrapText="1"/>
    </xf>
    <xf numFmtId="0" fontId="5" fillId="14" borderId="0" xfId="0" applyFont="1" applyFill="1" applyAlignment="1">
      <alignment horizontal="left" vertical="center"/>
    </xf>
    <xf numFmtId="0" fontId="22" fillId="15" borderId="0" xfId="24" applyFont="1" applyFill="1" applyAlignment="1">
      <alignment horizontal="left" vertical="center" wrapText="1"/>
    </xf>
    <xf numFmtId="0" fontId="0" fillId="4" borderId="0" xfId="0" applyFill="1" applyAlignment="1" applyProtection="1">
      <alignment horizontal="center"/>
      <protection hidden="1"/>
    </xf>
    <xf numFmtId="0" fontId="7" fillId="0" borderId="0" xfId="0" applyFont="1" applyAlignment="1" applyProtection="1">
      <alignment horizontal="left" vertical="center" wrapText="1"/>
      <protection hidden="1"/>
    </xf>
    <xf numFmtId="0" fontId="0" fillId="4" borderId="0" xfId="0" applyFill="1" applyAlignment="1" applyProtection="1">
      <alignment vertical="center" wrapText="1"/>
      <protection locked="0"/>
    </xf>
    <xf numFmtId="0" fontId="21" fillId="0" borderId="0" xfId="0" applyFont="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 applyFill="1" applyBorder="1" applyAlignment="1" applyProtection="1">
      <alignment horizontal="left"/>
      <protection hidden="1"/>
    </xf>
    <xf numFmtId="0" fontId="4" fillId="2" borderId="0" xfId="0" applyFont="1" applyFill="1" applyAlignment="1" applyProtection="1">
      <alignment horizontal="left"/>
      <protection locked="0"/>
    </xf>
  </cellXfs>
  <cellStyles count="26">
    <cellStyle name="20% - Akzent1" xfId="3" xr:uid="{00000000-0005-0000-0000-000000000000}"/>
    <cellStyle name="20% - Akzent2" xfId="4" xr:uid="{00000000-0005-0000-0000-000001000000}"/>
    <cellStyle name="20% - Akzent3" xfId="5" xr:uid="{00000000-0005-0000-0000-000002000000}"/>
    <cellStyle name="20% - Akzent4" xfId="6" xr:uid="{00000000-0005-0000-0000-000003000000}"/>
    <cellStyle name="20% - Akzent5" xfId="7" xr:uid="{00000000-0005-0000-0000-000004000000}"/>
    <cellStyle name="20% - Akzent6" xfId="8" xr:uid="{00000000-0005-0000-0000-000005000000}"/>
    <cellStyle name="40% - Akzent1" xfId="9" xr:uid="{00000000-0005-0000-0000-000006000000}"/>
    <cellStyle name="40% - Akzent2" xfId="10" xr:uid="{00000000-0005-0000-0000-000007000000}"/>
    <cellStyle name="40% - Akzent3" xfId="11" xr:uid="{00000000-0005-0000-0000-000008000000}"/>
    <cellStyle name="40% - Akzent4" xfId="12" xr:uid="{00000000-0005-0000-0000-000009000000}"/>
    <cellStyle name="40% - Akzent5" xfId="13" xr:uid="{00000000-0005-0000-0000-00000A000000}"/>
    <cellStyle name="40% - Akzent6" xfId="14" xr:uid="{00000000-0005-0000-0000-00000B000000}"/>
    <cellStyle name="60% - Akzent1" xfId="15" xr:uid="{00000000-0005-0000-0000-00000C000000}"/>
    <cellStyle name="60% - Akzent2" xfId="16" xr:uid="{00000000-0005-0000-0000-00000D000000}"/>
    <cellStyle name="60% - Akzent3" xfId="17" xr:uid="{00000000-0005-0000-0000-00000E000000}"/>
    <cellStyle name="60% - Akzent4" xfId="18" xr:uid="{00000000-0005-0000-0000-00000F000000}"/>
    <cellStyle name="60% - Akzent5" xfId="19" xr:uid="{00000000-0005-0000-0000-000010000000}"/>
    <cellStyle name="60% - Akzent6" xfId="20" xr:uid="{00000000-0005-0000-0000-000011000000}"/>
    <cellStyle name="Hyperlink 2" xfId="21" xr:uid="{00000000-0005-0000-0000-000013000000}"/>
    <cellStyle name="Link" xfId="1" builtinId="8"/>
    <cellStyle name="Link 2" xfId="25" xr:uid="{3B4F142F-F5DD-456D-867B-37F435490108}"/>
    <cellStyle name="Standard" xfId="0" builtinId="0"/>
    <cellStyle name="Standard 2" xfId="22" xr:uid="{00000000-0005-0000-0000-000015000000}"/>
    <cellStyle name="Standard 2 2" xfId="2" xr:uid="{00000000-0005-0000-0000-000016000000}"/>
    <cellStyle name="Standard 2 2 2" xfId="24" xr:uid="{04E836AF-7D3C-4383-ABC7-9099B6869F60}"/>
    <cellStyle name="Standard 3" xfId="23" xr:uid="{00000000-0005-0000-0000-000017000000}"/>
  </cellStyles>
  <dxfs count="1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s>
</file>

<file path=xl/ctrlProps/ctrlProp1.xml><?xml version="1.0" encoding="utf-8"?>
<formControlPr xmlns="http://schemas.microsoft.com/office/spreadsheetml/2009/9/main" objectType="Drop" dropLines="30" dropStyle="combo" dx="18" fmlaLink="Histamin!$B$1" fmlaRange="Histamin!$B$3:$B$20" sel="18" val="0"/>
</file>

<file path=xl/ctrlProps/ctrlProp2.xml><?xml version="1.0" encoding="utf-8"?>
<formControlPr xmlns="http://schemas.microsoft.com/office/spreadsheetml/2009/9/main" objectType="Drop" dropLines="30" dropStyle="combo" dx="18" fmlaLink="Biogene!$B$1" fmlaRange="Biogene!$B$3:$B$13" sel="11" val="0"/>
</file>

<file path=xl/ctrlProps/ctrlProp3.xml><?xml version="1.0" encoding="utf-8"?>
<formControlPr xmlns="http://schemas.microsoft.com/office/spreadsheetml/2009/9/main" objectType="Drop" dropLines="15" dropStyle="combo" dx="18" fmlaLink="Teilnehmerdaten!$D$4" fmlaRange="Teilnehmerdaten!$G$5:$G$6" sel="2" val="0"/>
</file>

<file path=xl/ctrlProps/ctrlProp4.xml><?xml version="1.0" encoding="utf-8"?>
<formControlPr xmlns="http://schemas.microsoft.com/office/spreadsheetml/2009/9/main" objectType="Drop" dropLines="30" dropStyle="combo" dx="18" fmlaLink="TVBN!$B$1" fmlaRange="TVBN!$B$3:$B$16" sel="1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F512CCE9-37A5-44E8-92ED-EB362BFE57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729898</xdr:colOff>
      <xdr:row>47</xdr:row>
      <xdr:rowOff>95250</xdr:rowOff>
    </xdr:to>
    <xdr:pic>
      <xdr:nvPicPr>
        <xdr:cNvPr id="2" name="Grafik 1">
          <a:extLst>
            <a:ext uri="{FF2B5EF4-FFF2-40B4-BE49-F238E27FC236}">
              <a16:creationId xmlns:a16="http://schemas.microsoft.com/office/drawing/2014/main" id="{1B49AA8F-82FE-6264-EAF4-47F898878106}"/>
            </a:ext>
          </a:extLst>
        </xdr:cNvPr>
        <xdr:cNvPicPr>
          <a:picLocks noChangeAspect="1"/>
        </xdr:cNvPicPr>
      </xdr:nvPicPr>
      <xdr:blipFill>
        <a:blip xmlns:r="http://schemas.openxmlformats.org/officeDocument/2006/relationships" r:embed="rId1"/>
        <a:stretch>
          <a:fillRect/>
        </a:stretch>
      </xdr:blipFill>
      <xdr:spPr>
        <a:xfrm>
          <a:off x="0" y="0"/>
          <a:ext cx="6825898" cy="8377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679918</xdr:colOff>
      <xdr:row>45</xdr:row>
      <xdr:rowOff>109537</xdr:rowOff>
    </xdr:to>
    <xdr:pic>
      <xdr:nvPicPr>
        <xdr:cNvPr id="2" name="Grafik 1">
          <a:extLst>
            <a:ext uri="{FF2B5EF4-FFF2-40B4-BE49-F238E27FC236}">
              <a16:creationId xmlns:a16="http://schemas.microsoft.com/office/drawing/2014/main" id="{EF1FDA5D-76E0-6BA5-95BF-01D246ADCFF9}"/>
            </a:ext>
          </a:extLst>
        </xdr:cNvPr>
        <xdr:cNvPicPr>
          <a:picLocks noChangeAspect="1"/>
        </xdr:cNvPicPr>
      </xdr:nvPicPr>
      <xdr:blipFill>
        <a:blip xmlns:r="http://schemas.openxmlformats.org/officeDocument/2006/relationships" r:embed="rId1"/>
        <a:stretch>
          <a:fillRect/>
        </a:stretch>
      </xdr:blipFill>
      <xdr:spPr>
        <a:xfrm>
          <a:off x="0" y="0"/>
          <a:ext cx="6356818" cy="8039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33</xdr:row>
          <xdr:rowOff>0</xdr:rowOff>
        </xdr:from>
        <xdr:to>
          <xdr:col>7</xdr:col>
          <xdr:colOff>219075</xdr:colOff>
          <xdr:row>33</xdr:row>
          <xdr:rowOff>214313</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35</xdr:row>
          <xdr:rowOff>38100</xdr:rowOff>
        </xdr:from>
        <xdr:to>
          <xdr:col>7</xdr:col>
          <xdr:colOff>238125</xdr:colOff>
          <xdr:row>35</xdr:row>
          <xdr:rowOff>238125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23813</xdr:colOff>
          <xdr:row>14</xdr:row>
          <xdr:rowOff>138113</xdr:rowOff>
        </xdr:from>
        <xdr:to>
          <xdr:col>6</xdr:col>
          <xdr:colOff>900113</xdr:colOff>
          <xdr:row>14</xdr:row>
          <xdr:rowOff>404813</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37</xdr:row>
          <xdr:rowOff>38100</xdr:rowOff>
        </xdr:from>
        <xdr:to>
          <xdr:col>7</xdr:col>
          <xdr:colOff>238125</xdr:colOff>
          <xdr:row>37</xdr:row>
          <xdr:rowOff>238125</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mailto:ergebnisse@lvus.de" TargetMode="External"/><Relationship Id="rId7" Type="http://schemas.openxmlformats.org/officeDocument/2006/relationships/ctrlProp" Target="../ctrlProps/ctrlProp1.xml"/><Relationship Id="rId2" Type="http://schemas.openxmlformats.org/officeDocument/2006/relationships/hyperlink" Target="mailto:ergebnisse@lvus.de" TargetMode="External"/><Relationship Id="rId1" Type="http://schemas.openxmlformats.org/officeDocument/2006/relationships/hyperlink" Target="mailto:ergebnisse@lvus.de" TargetMode="External"/><Relationship Id="rId6" Type="http://schemas.openxmlformats.org/officeDocument/2006/relationships/vmlDrawing" Target="../drawings/vmlDrawing3.vml"/><Relationship Id="rId11" Type="http://schemas.openxmlformats.org/officeDocument/2006/relationships/comments" Target="../comments3.xml"/><Relationship Id="rId5" Type="http://schemas.openxmlformats.org/officeDocument/2006/relationships/drawing" Target="../drawings/drawing4.xml"/><Relationship Id="rId10" Type="http://schemas.openxmlformats.org/officeDocument/2006/relationships/ctrlProp" Target="../ctrlProps/ctrlProp4.xml"/><Relationship Id="rId4" Type="http://schemas.openxmlformats.org/officeDocument/2006/relationships/printerSettings" Target="../printerSettings/printerSettings9.bin"/><Relationship Id="rId9" Type="http://schemas.openxmlformats.org/officeDocument/2006/relationships/ctrlProp" Target="../ctrlProps/ctrlProp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53002-9158-4B5C-BE31-EB04D560F7BC}">
  <dimension ref="A1:C13"/>
  <sheetViews>
    <sheetView workbookViewId="0">
      <selection sqref="A1:C1"/>
    </sheetView>
  </sheetViews>
  <sheetFormatPr baseColWidth="10" defaultColWidth="11.42578125" defaultRowHeight="13.9" x14ac:dyDescent="0.4"/>
  <cols>
    <col min="1" max="2" width="27.640625" customWidth="1"/>
    <col min="3" max="3" width="30.42578125" customWidth="1"/>
  </cols>
  <sheetData>
    <row r="1" spans="1:3" ht="30.75" customHeight="1" x14ac:dyDescent="0.4">
      <c r="A1" s="95" t="s">
        <v>41</v>
      </c>
      <c r="B1" s="96"/>
      <c r="C1" s="96"/>
    </row>
    <row r="2" spans="1:3" ht="51.95" customHeight="1" x14ac:dyDescent="0.4">
      <c r="A2" s="97" t="s">
        <v>57</v>
      </c>
      <c r="B2" s="98"/>
      <c r="C2" s="98"/>
    </row>
    <row r="3" spans="1:3" ht="74.25" customHeight="1" x14ac:dyDescent="0.4">
      <c r="A3" s="97" t="s">
        <v>72</v>
      </c>
      <c r="B3" s="97"/>
      <c r="C3" s="97"/>
    </row>
    <row r="4" spans="1:3" ht="80.45" customHeight="1" x14ac:dyDescent="0.55000000000000004">
      <c r="A4" s="97" t="s">
        <v>75</v>
      </c>
      <c r="B4" s="98"/>
      <c r="C4" s="98"/>
    </row>
    <row r="5" spans="1:3" ht="30.5" customHeight="1" x14ac:dyDescent="0.45">
      <c r="A5" s="99"/>
      <c r="B5" s="99"/>
      <c r="C5" s="99"/>
    </row>
    <row r="6" spans="1:3" ht="30.5" customHeight="1" x14ac:dyDescent="0.4">
      <c r="A6" s="85" t="s">
        <v>42</v>
      </c>
    </row>
    <row r="7" spans="1:3" ht="54" customHeight="1" x14ac:dyDescent="0.4">
      <c r="A7" s="93" t="s">
        <v>43</v>
      </c>
      <c r="B7" s="94"/>
      <c r="C7" s="94"/>
    </row>
    <row r="9" spans="1:3" x14ac:dyDescent="0.4">
      <c r="A9" s="86" t="s">
        <v>44</v>
      </c>
      <c r="B9" s="86" t="s">
        <v>45</v>
      </c>
    </row>
    <row r="10" spans="1:3" ht="15.4" x14ac:dyDescent="0.4">
      <c r="A10" s="87">
        <v>1379</v>
      </c>
      <c r="B10" s="87">
        <v>1380</v>
      </c>
    </row>
    <row r="11" spans="1:3" ht="15.4" x14ac:dyDescent="0.4">
      <c r="A11" s="87">
        <v>179.34</v>
      </c>
      <c r="B11" s="87">
        <v>179</v>
      </c>
    </row>
    <row r="12" spans="1:3" ht="15.4" x14ac:dyDescent="0.4">
      <c r="A12" s="87">
        <v>80.12</v>
      </c>
      <c r="B12" s="87">
        <v>80.099999999999994</v>
      </c>
    </row>
    <row r="13" spans="1:3" ht="15.4" x14ac:dyDescent="0.4">
      <c r="A13" s="87">
        <v>7.8</v>
      </c>
      <c r="B13" s="88">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3"/>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11</v>
      </c>
      <c r="B1" s="3" t="str">
        <f>IF(ISNUMBER(VALUE(Ergebnisse!G1)),IF(VALUE(Ergebnisse!G1)&gt;0,VALUE(Ergebnisse!G1),""),"")</f>
        <v/>
      </c>
      <c r="D1" t="s">
        <v>18</v>
      </c>
    </row>
    <row r="2" spans="1:7" x14ac:dyDescent="0.4">
      <c r="A2" t="s">
        <v>4</v>
      </c>
      <c r="B2" s="3" t="str">
        <f>IF(ISNUMBER(VALUE(Ergebnisse!G2)),IF(VALUE(Ergebnisse!G2)&gt;0,VALUE(Ergebnisse!G2),""),"")</f>
        <v/>
      </c>
    </row>
    <row r="3" spans="1:7" x14ac:dyDescent="0.4">
      <c r="A3" t="s">
        <v>12</v>
      </c>
      <c r="B3" s="26" t="s">
        <v>91</v>
      </c>
      <c r="D3" t="s">
        <v>17</v>
      </c>
    </row>
    <row r="4" spans="1:7" x14ac:dyDescent="0.4">
      <c r="A4" t="s">
        <v>13</v>
      </c>
      <c r="B4" s="3">
        <f>YEAR(Ergebnisse!E5)</f>
        <v>2025</v>
      </c>
      <c r="D4" s="4">
        <v>2</v>
      </c>
    </row>
    <row r="5" spans="1:7" x14ac:dyDescent="0.4">
      <c r="A5" t="s">
        <v>14</v>
      </c>
      <c r="B5" s="3" t="str">
        <f>D8</f>
        <v>N</v>
      </c>
      <c r="D5" t="str">
        <f>IF(D4=2,"N","J")</f>
        <v>N</v>
      </c>
      <c r="F5">
        <v>1</v>
      </c>
      <c r="G5" s="37" t="s">
        <v>63</v>
      </c>
    </row>
    <row r="6" spans="1:7" x14ac:dyDescent="0.4">
      <c r="A6" t="s">
        <v>37</v>
      </c>
      <c r="B6" s="3">
        <f>Ergebnisse!G3</f>
        <v>1</v>
      </c>
      <c r="F6">
        <v>2</v>
      </c>
      <c r="G6" s="37" t="s">
        <v>64</v>
      </c>
    </row>
    <row r="7" spans="1:7" x14ac:dyDescent="0.4">
      <c r="A7" t="s">
        <v>40</v>
      </c>
      <c r="B7" s="28">
        <f>Ergebnisse!E5</f>
        <v>45963</v>
      </c>
    </row>
    <row r="8" spans="1:7" x14ac:dyDescent="0.4">
      <c r="A8" t="s">
        <v>15</v>
      </c>
      <c r="B8" s="3">
        <v>11</v>
      </c>
      <c r="D8" t="str">
        <f>LEFT(D5,1)</f>
        <v>N</v>
      </c>
    </row>
    <row r="9" spans="1:7" x14ac:dyDescent="0.4">
      <c r="A9" t="s">
        <v>16</v>
      </c>
      <c r="B9" s="3">
        <v>2</v>
      </c>
    </row>
    <row r="10" spans="1:7" x14ac:dyDescent="0.4">
      <c r="A10" t="s">
        <v>136</v>
      </c>
      <c r="B10" s="70">
        <f>Kontakt!B2</f>
        <v>0</v>
      </c>
    </row>
    <row r="11" spans="1:7" x14ac:dyDescent="0.4">
      <c r="A11" t="s">
        <v>137</v>
      </c>
      <c r="B11" s="3">
        <f>IF(Kontakt!B3=Kontakt!B15,Kontakt!B3,0)</f>
        <v>0</v>
      </c>
    </row>
    <row r="12" spans="1:7" x14ac:dyDescent="0.4">
      <c r="A12" s="37" t="s">
        <v>138</v>
      </c>
      <c r="B12" s="3">
        <v>1</v>
      </c>
    </row>
    <row r="13" spans="1:7" x14ac:dyDescent="0.4">
      <c r="A13" t="s">
        <v>20</v>
      </c>
      <c r="B13" s="2" t="str">
        <f>Ergebnisse!A19</f>
        <v>Histamin</v>
      </c>
      <c r="C13" s="2" t="str">
        <f>Ergebnisse!B19</f>
        <v>mg/kg</v>
      </c>
    </row>
    <row r="14" spans="1:7" x14ac:dyDescent="0.4">
      <c r="A14" t="s">
        <v>21</v>
      </c>
      <c r="B14" s="2" t="str">
        <f>Ergebnisse!A20</f>
        <v>Tyramin</v>
      </c>
      <c r="C14" s="2" t="str">
        <f>Ergebnisse!B20</f>
        <v>mg/kg</v>
      </c>
    </row>
    <row r="15" spans="1:7" x14ac:dyDescent="0.4">
      <c r="A15" t="s">
        <v>22</v>
      </c>
      <c r="B15" s="2" t="str">
        <f>Ergebnisse!A21</f>
        <v>Phenylethylamin</v>
      </c>
      <c r="C15" s="2" t="str">
        <f>Ergebnisse!B21</f>
        <v>mg/kg</v>
      </c>
    </row>
    <row r="16" spans="1:7" x14ac:dyDescent="0.4">
      <c r="A16" t="s">
        <v>28</v>
      </c>
      <c r="B16" s="2" t="str">
        <f>Ergebnisse!A22</f>
        <v>Cadaverin</v>
      </c>
      <c r="C16" s="2" t="str">
        <f>Ergebnisse!B22</f>
        <v>mg/kg</v>
      </c>
    </row>
    <row r="17" spans="1:3" x14ac:dyDescent="0.4">
      <c r="A17" t="s">
        <v>29</v>
      </c>
      <c r="B17" s="2" t="str">
        <f>Ergebnisse!A23</f>
        <v>Spermin</v>
      </c>
      <c r="C17" s="2" t="str">
        <f>Ergebnisse!B23</f>
        <v>mg/kg</v>
      </c>
    </row>
    <row r="18" spans="1:3" x14ac:dyDescent="0.4">
      <c r="A18" t="s">
        <v>30</v>
      </c>
      <c r="B18" s="2" t="str">
        <f>Ergebnisse!A24</f>
        <v>Spermidin</v>
      </c>
      <c r="C18" s="2" t="str">
        <f>Ergebnisse!B24</f>
        <v>mg/kg</v>
      </c>
    </row>
    <row r="19" spans="1:3" x14ac:dyDescent="0.4">
      <c r="A19" t="s">
        <v>97</v>
      </c>
      <c r="B19" s="2" t="str">
        <f>Ergebnisse!A25</f>
        <v>Putrescin</v>
      </c>
      <c r="C19" s="2" t="str">
        <f>Ergebnisse!B25</f>
        <v>mg/kg</v>
      </c>
    </row>
    <row r="20" spans="1:3" x14ac:dyDescent="0.4">
      <c r="A20" t="s">
        <v>98</v>
      </c>
      <c r="B20" s="2" t="str">
        <f>Ergebnisse!A26</f>
        <v>Agmatin</v>
      </c>
      <c r="C20" s="2" t="str">
        <f>Ergebnisse!B26</f>
        <v>mg/kg</v>
      </c>
    </row>
    <row r="21" spans="1:3" x14ac:dyDescent="0.4">
      <c r="A21" t="s">
        <v>99</v>
      </c>
      <c r="B21" s="2" t="str">
        <f>Ergebnisse!A27</f>
        <v>Tryptamin</v>
      </c>
      <c r="C21" s="2" t="str">
        <f>Ergebnisse!B27</f>
        <v>mg/kg</v>
      </c>
    </row>
    <row r="22" spans="1:3" x14ac:dyDescent="0.4">
      <c r="A22" t="s">
        <v>103</v>
      </c>
      <c r="B22" s="2" t="str">
        <f>Ergebnisse!A28</f>
        <v>Isopentylamin</v>
      </c>
      <c r="C22" s="2" t="str">
        <f>Ergebnisse!B28</f>
        <v>mg/kg</v>
      </c>
    </row>
    <row r="23" spans="1:3" x14ac:dyDescent="0.4">
      <c r="A23" t="s">
        <v>116</v>
      </c>
      <c r="B23" s="2" t="str">
        <f>Ergebnisse!A29</f>
        <v>TVB-N (als Stickstoff)</v>
      </c>
      <c r="C23" s="2" t="str">
        <f>Ergebnisse!B29</f>
        <v>mg/100 g</v>
      </c>
    </row>
  </sheetData>
  <sheetProtection algorithmName="SHA-512" hashValue="BFgv6AfngNfjFP9R8MGTC6zJfMS5LKquQYnuhKE/XLU+xMQ+y/ZYXLee7RaLzmcIVCW3C4otskGNCykjHHHF6Q==" saltValue="j3V4vm8IdxYsWD5gejQh0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39"/>
  <sheetViews>
    <sheetView workbookViewId="0">
      <selection activeCell="A2" sqref="A2"/>
    </sheetView>
  </sheetViews>
  <sheetFormatPr baseColWidth="10" defaultColWidth="11.42578125" defaultRowHeight="13.9" x14ac:dyDescent="0.4"/>
  <cols>
    <col min="1" max="1" width="36.85546875" style="9" customWidth="1"/>
    <col min="2" max="2" width="11.42578125" style="9"/>
    <col min="3" max="3" width="13" style="9" bestFit="1" customWidth="1"/>
    <col min="4" max="6" width="15.640625" style="9" customWidth="1"/>
    <col min="7" max="7" width="14.640625" style="9" customWidth="1"/>
    <col min="8" max="8" width="9.640625" style="9" customWidth="1"/>
    <col min="9" max="9" width="3.640625" style="9" customWidth="1"/>
    <col min="10" max="10" width="11.640625" style="9" customWidth="1"/>
    <col min="11" max="16384" width="11.42578125" style="9"/>
  </cols>
  <sheetData>
    <row r="1" spans="1:8" ht="21.95" customHeight="1" x14ac:dyDescent="0.55000000000000004">
      <c r="A1" s="5" t="s">
        <v>0</v>
      </c>
      <c r="B1" s="6"/>
      <c r="E1" s="7" t="s">
        <v>3</v>
      </c>
      <c r="F1" s="8"/>
      <c r="G1" s="65" t="s">
        <v>133</v>
      </c>
    </row>
    <row r="2" spans="1:8" ht="21.95" customHeight="1" x14ac:dyDescent="0.55000000000000004">
      <c r="A2" s="5" t="s">
        <v>95</v>
      </c>
      <c r="B2" s="6"/>
      <c r="E2" s="7" t="s">
        <v>4</v>
      </c>
      <c r="F2" s="8"/>
      <c r="G2" s="65" t="s">
        <v>133</v>
      </c>
    </row>
    <row r="3" spans="1:8" ht="21.95" customHeight="1" x14ac:dyDescent="0.55000000000000004">
      <c r="A3" s="5"/>
      <c r="B3" s="6"/>
      <c r="E3" s="126" t="s">
        <v>54</v>
      </c>
      <c r="F3" s="126"/>
      <c r="G3" s="54">
        <v>1</v>
      </c>
    </row>
    <row r="4" spans="1:8" ht="21.95" customHeight="1" x14ac:dyDescent="0.5">
      <c r="A4" s="7" t="s">
        <v>9</v>
      </c>
      <c r="B4" s="130" t="s">
        <v>5</v>
      </c>
      <c r="C4" s="130"/>
      <c r="E4" s="34"/>
      <c r="F4" s="34" t="str">
        <f>IF(OR(ISBLANK(G1),G1="?"),"",IF(ISNUMBER(VALUE(G1)),"","Bitte nur Ziffern eingeben (numbers only)"))</f>
        <v/>
      </c>
      <c r="G4" s="23"/>
      <c r="H4" s="10"/>
    </row>
    <row r="5" spans="1:8" ht="21.95" customHeight="1" x14ac:dyDescent="0.5">
      <c r="A5" s="10" t="s">
        <v>62</v>
      </c>
      <c r="E5" s="12">
        <v>45963</v>
      </c>
      <c r="F5" s="34" t="str">
        <f>IF(OR(ISBLANK(G2),G2="?"),"",IF(ISNUMBER(VALUE(G2)),"","Bitte nur Ziffern eingeben (numbers only)"))</f>
        <v/>
      </c>
      <c r="G5" s="8"/>
      <c r="H5" s="10"/>
    </row>
    <row r="6" spans="1:8" ht="12.2" customHeight="1" x14ac:dyDescent="0.4"/>
    <row r="7" spans="1:8" s="13" customFormat="1" ht="39.950000000000003" customHeight="1" x14ac:dyDescent="0.4">
      <c r="A7" s="127" t="s">
        <v>65</v>
      </c>
      <c r="B7" s="127"/>
      <c r="C7" s="127"/>
      <c r="D7" s="127"/>
      <c r="E7" s="127"/>
      <c r="F7" s="127"/>
      <c r="G7" s="127"/>
    </row>
    <row r="8" spans="1:8" s="13" customFormat="1" ht="39.950000000000003" customHeight="1" x14ac:dyDescent="0.4">
      <c r="A8" s="127" t="s">
        <v>153</v>
      </c>
      <c r="B8" s="127"/>
      <c r="C8" s="127"/>
      <c r="D8" s="127"/>
      <c r="E8" s="127"/>
      <c r="F8" s="127"/>
      <c r="G8" s="127"/>
    </row>
    <row r="9" spans="1:8" s="13" customFormat="1" ht="39.950000000000003" customHeight="1" x14ac:dyDescent="0.4">
      <c r="A9" s="128" t="s">
        <v>66</v>
      </c>
      <c r="B9" s="129"/>
      <c r="C9" s="129"/>
      <c r="D9" s="129"/>
      <c r="E9" s="129"/>
      <c r="F9" s="129"/>
      <c r="G9" s="129"/>
    </row>
    <row r="10" spans="1:8" s="13" customFormat="1" ht="39.950000000000003" customHeight="1" x14ac:dyDescent="0.4">
      <c r="A10" s="128" t="s">
        <v>67</v>
      </c>
      <c r="B10" s="129"/>
      <c r="C10" s="129"/>
      <c r="D10" s="129"/>
      <c r="E10" s="129"/>
      <c r="F10" s="129"/>
      <c r="G10" s="129"/>
    </row>
    <row r="11" spans="1:8" s="13" customFormat="1" ht="39.950000000000003" customHeight="1" x14ac:dyDescent="0.4">
      <c r="A11" s="128" t="s">
        <v>60</v>
      </c>
      <c r="B11" s="129"/>
      <c r="C11" s="129"/>
      <c r="D11" s="129"/>
      <c r="E11" s="129"/>
      <c r="F11" s="129"/>
      <c r="G11" s="129"/>
    </row>
    <row r="12" spans="1:8" s="13" customFormat="1" ht="39.950000000000003" customHeight="1" x14ac:dyDescent="0.4">
      <c r="A12" s="128" t="s">
        <v>68</v>
      </c>
      <c r="B12" s="129"/>
      <c r="C12" s="129"/>
      <c r="D12" s="129"/>
      <c r="E12" s="129"/>
      <c r="F12" s="129"/>
      <c r="G12" s="129"/>
    </row>
    <row r="13" spans="1:8" s="13" customFormat="1" ht="20.25" customHeight="1" x14ac:dyDescent="0.4">
      <c r="A13" s="125" t="str">
        <f>IF(OR(OR(ISBLANK(G1),G1="?"),OR(ISBLANK(G2),G2="?")),"Die Tabelle ist so nicht versandfertig. Es fehlen noch Eingaben bei Kunden-Nr. und/oder Postleitzahl.","Wichtig: Sind Ihre Eingaben bei Kunden-Nr. und Postleitzahl korrekt?")</f>
        <v>Die Tabelle ist so nicht versandfertig. Es fehlen noch Eingaben bei Kunden-Nr. und/oder Postleitzahl.</v>
      </c>
      <c r="B13" s="125"/>
      <c r="C13" s="125"/>
      <c r="D13" s="125"/>
      <c r="E13" s="125"/>
      <c r="F13" s="125"/>
      <c r="G13" s="125"/>
    </row>
    <row r="14" spans="1:8" s="13" customFormat="1" ht="20.25" customHeight="1" x14ac:dyDescent="0.4">
      <c r="A14" s="125" t="str">
        <f>IF(OR(OR(ISBLANK(G1),G1="?"),OR(ISBLANK(G2),G2="?")),"Nur wenn diese beiden Felder ausgefüllt sind, kann der Absender dieser Tabelle korrekt identifiziert werden.","")</f>
        <v>Nur wenn diese beiden Felder ausgefüllt sind, kann der Absender dieser Tabelle korrekt identifiziert werden.</v>
      </c>
      <c r="B14" s="125"/>
      <c r="C14" s="125"/>
      <c r="D14" s="125"/>
      <c r="E14" s="125"/>
      <c r="F14" s="125"/>
      <c r="G14" s="125"/>
    </row>
    <row r="15" spans="1:8" s="13" customFormat="1" ht="39.950000000000003" customHeight="1" x14ac:dyDescent="0.5">
      <c r="A15" s="123" t="s">
        <v>76</v>
      </c>
      <c r="B15" s="123"/>
      <c r="C15" s="123"/>
      <c r="D15" s="123"/>
      <c r="E15" s="123"/>
      <c r="F15" s="123"/>
      <c r="G15" s="36"/>
    </row>
    <row r="16" spans="1:8" ht="12.2" customHeight="1" x14ac:dyDescent="0.4"/>
    <row r="17" spans="1:10" s="16" customFormat="1" ht="39.950000000000003" customHeight="1" x14ac:dyDescent="0.45">
      <c r="A17" s="16" t="s">
        <v>1</v>
      </c>
      <c r="B17" s="16" t="s">
        <v>2</v>
      </c>
      <c r="C17" s="17" t="s">
        <v>39</v>
      </c>
      <c r="D17" s="17" t="s">
        <v>6</v>
      </c>
      <c r="E17" s="17" t="s">
        <v>7</v>
      </c>
      <c r="F17" s="17" t="s">
        <v>8</v>
      </c>
      <c r="G17" s="18"/>
      <c r="H17" s="19"/>
      <c r="I17" s="17"/>
    </row>
    <row r="18" spans="1:10" s="16" customFormat="1" ht="9.9499999999999993" customHeight="1" x14ac:dyDescent="0.45">
      <c r="C18" s="17"/>
      <c r="D18" s="17"/>
      <c r="E18" s="17"/>
      <c r="F18" s="17"/>
      <c r="G18" s="40"/>
      <c r="H18" s="19"/>
      <c r="I18" s="17"/>
    </row>
    <row r="19" spans="1:10" s="16" customFormat="1" ht="23.1" customHeight="1" x14ac:dyDescent="0.45">
      <c r="A19" s="20" t="s">
        <v>78</v>
      </c>
      <c r="B19" s="20" t="s">
        <v>77</v>
      </c>
      <c r="C19" s="27">
        <v>3</v>
      </c>
      <c r="D19" s="66"/>
      <c r="E19" s="66"/>
      <c r="F19" s="27">
        <f>Histamin!$B$1</f>
        <v>18</v>
      </c>
      <c r="G19" s="38"/>
      <c r="H19" s="50">
        <f>Histamin!$C$1</f>
        <v>17</v>
      </c>
      <c r="I19" s="21"/>
      <c r="J19" s="21"/>
    </row>
    <row r="20" spans="1:10" s="16" customFormat="1" ht="23.1" customHeight="1" x14ac:dyDescent="0.45">
      <c r="A20" s="20" t="s">
        <v>79</v>
      </c>
      <c r="B20" s="20" t="s">
        <v>77</v>
      </c>
      <c r="C20" s="44">
        <v>3</v>
      </c>
      <c r="D20" s="66"/>
      <c r="E20" s="66"/>
      <c r="F20" s="27">
        <f>Biogene!B1</f>
        <v>11</v>
      </c>
      <c r="G20" s="38"/>
      <c r="H20" s="50">
        <f>Biogene!$C$1</f>
        <v>10</v>
      </c>
      <c r="I20" s="21"/>
      <c r="J20" s="21"/>
    </row>
    <row r="21" spans="1:10" s="16" customFormat="1" ht="23.1" customHeight="1" x14ac:dyDescent="0.45">
      <c r="A21" s="20" t="s">
        <v>80</v>
      </c>
      <c r="B21" s="20" t="s">
        <v>77</v>
      </c>
      <c r="C21" s="44">
        <v>3</v>
      </c>
      <c r="D21" s="66"/>
      <c r="E21" s="66"/>
      <c r="F21" s="27">
        <f>Biogene!B1</f>
        <v>11</v>
      </c>
      <c r="G21" s="38"/>
      <c r="H21" s="50">
        <f>Biogene!$C$1</f>
        <v>10</v>
      </c>
      <c r="I21" s="21"/>
      <c r="J21" s="21"/>
    </row>
    <row r="22" spans="1:10" s="16" customFormat="1" ht="23.1" customHeight="1" x14ac:dyDescent="0.45">
      <c r="A22" s="20" t="s">
        <v>81</v>
      </c>
      <c r="B22" s="20" t="s">
        <v>77</v>
      </c>
      <c r="C22" s="44">
        <v>3</v>
      </c>
      <c r="D22" s="66"/>
      <c r="E22" s="66"/>
      <c r="F22" s="27">
        <f>Biogene!B1</f>
        <v>11</v>
      </c>
      <c r="G22" s="38"/>
      <c r="H22" s="50">
        <f>Biogene!$C$1</f>
        <v>10</v>
      </c>
      <c r="I22" s="21"/>
      <c r="J22" s="21"/>
    </row>
    <row r="23" spans="1:10" s="16" customFormat="1" ht="23.1" customHeight="1" x14ac:dyDescent="0.45">
      <c r="A23" s="20" t="s">
        <v>82</v>
      </c>
      <c r="B23" s="20" t="s">
        <v>77</v>
      </c>
      <c r="C23" s="44">
        <v>3</v>
      </c>
      <c r="D23" s="66"/>
      <c r="E23" s="66"/>
      <c r="F23" s="27">
        <f>Biogene!B1</f>
        <v>11</v>
      </c>
      <c r="G23" s="38"/>
      <c r="H23" s="50">
        <f>Biogene!$C$1</f>
        <v>10</v>
      </c>
    </row>
    <row r="24" spans="1:10" s="16" customFormat="1" ht="23.1" customHeight="1" x14ac:dyDescent="0.45">
      <c r="A24" s="20" t="s">
        <v>83</v>
      </c>
      <c r="B24" s="20" t="s">
        <v>77</v>
      </c>
      <c r="C24" s="44">
        <v>3</v>
      </c>
      <c r="D24" s="66"/>
      <c r="E24" s="66"/>
      <c r="F24" s="27">
        <f>Biogene!B1</f>
        <v>11</v>
      </c>
      <c r="G24" s="38"/>
      <c r="H24" s="50">
        <f>Biogene!$C$1</f>
        <v>10</v>
      </c>
    </row>
    <row r="25" spans="1:10" s="16" customFormat="1" ht="23.1" customHeight="1" x14ac:dyDescent="0.45">
      <c r="A25" s="20" t="s">
        <v>92</v>
      </c>
      <c r="B25" s="20" t="s">
        <v>77</v>
      </c>
      <c r="C25" s="44">
        <v>3</v>
      </c>
      <c r="D25" s="66"/>
      <c r="E25" s="66"/>
      <c r="F25" s="27">
        <f>Biogene!B1</f>
        <v>11</v>
      </c>
      <c r="G25" s="21"/>
      <c r="H25" s="22">
        <f>Biogene!$C$1</f>
        <v>10</v>
      </c>
    </row>
    <row r="26" spans="1:10" s="16" customFormat="1" ht="23.1" customHeight="1" x14ac:dyDescent="0.45">
      <c r="A26" s="20" t="s">
        <v>93</v>
      </c>
      <c r="B26" s="20" t="s">
        <v>77</v>
      </c>
      <c r="C26" s="44">
        <v>3</v>
      </c>
      <c r="D26" s="66"/>
      <c r="E26" s="66"/>
      <c r="F26" s="27">
        <f>Biogene!B1</f>
        <v>11</v>
      </c>
      <c r="G26" s="21"/>
      <c r="H26" s="22">
        <f>Biogene!$C$1</f>
        <v>10</v>
      </c>
    </row>
    <row r="27" spans="1:10" s="16" customFormat="1" ht="23.1" customHeight="1" x14ac:dyDescent="0.45">
      <c r="A27" s="20" t="s">
        <v>94</v>
      </c>
      <c r="B27" s="20" t="s">
        <v>77</v>
      </c>
      <c r="C27" s="44">
        <v>3</v>
      </c>
      <c r="D27" s="66"/>
      <c r="E27" s="66"/>
      <c r="F27" s="27">
        <f>Biogene!B1</f>
        <v>11</v>
      </c>
      <c r="G27" s="21"/>
      <c r="H27" s="22">
        <f>Biogene!$C$1</f>
        <v>10</v>
      </c>
    </row>
    <row r="28" spans="1:10" s="16" customFormat="1" ht="23.1" customHeight="1" x14ac:dyDescent="0.45">
      <c r="A28" s="20" t="s">
        <v>115</v>
      </c>
      <c r="B28" s="20" t="s">
        <v>77</v>
      </c>
      <c r="C28" s="44">
        <v>3</v>
      </c>
      <c r="D28" s="66"/>
      <c r="E28" s="66"/>
      <c r="F28" s="27">
        <f>Biogene!B1</f>
        <v>11</v>
      </c>
      <c r="G28" s="21"/>
      <c r="H28" s="22">
        <f>Biogene!$C$1</f>
        <v>10</v>
      </c>
    </row>
    <row r="29" spans="1:10" s="16" customFormat="1" ht="23.1" customHeight="1" x14ac:dyDescent="0.45">
      <c r="A29" s="20" t="s">
        <v>110</v>
      </c>
      <c r="B29" s="64" t="s">
        <v>111</v>
      </c>
      <c r="C29" s="44">
        <v>3</v>
      </c>
      <c r="D29" s="66"/>
      <c r="E29" s="66"/>
      <c r="F29" s="27">
        <f>TVBN!B1</f>
        <v>14</v>
      </c>
      <c r="G29" s="21"/>
      <c r="H29" s="22">
        <f>TVBN!$C$1</f>
        <v>13</v>
      </c>
    </row>
    <row r="30" spans="1:10" s="16" customFormat="1" ht="23.1" hidden="1" customHeight="1" x14ac:dyDescent="0.45">
      <c r="A30" s="20"/>
      <c r="B30" s="20"/>
      <c r="C30" s="20"/>
      <c r="F30" s="21"/>
      <c r="G30" s="21"/>
      <c r="H30" s="22"/>
    </row>
    <row r="31" spans="1:10" ht="9.9499999999999993" customHeight="1" x14ac:dyDescent="0.4"/>
    <row r="32" spans="1:10" ht="20.25" customHeight="1" x14ac:dyDescent="0.45">
      <c r="A32" s="11" t="s">
        <v>61</v>
      </c>
    </row>
    <row r="33" spans="1:9" ht="9.9499999999999993" customHeight="1" x14ac:dyDescent="0.5">
      <c r="A33" s="8"/>
    </row>
    <row r="34" spans="1:9" ht="20.25" customHeight="1" x14ac:dyDescent="0.4">
      <c r="A34" s="24" t="s">
        <v>78</v>
      </c>
      <c r="B34" s="122"/>
      <c r="C34" s="122"/>
      <c r="D34" s="122"/>
      <c r="E34" s="122"/>
      <c r="F34" s="122"/>
      <c r="G34" s="122"/>
      <c r="H34" s="122"/>
      <c r="I34" s="15" t="b">
        <f>ISBLANK(VLOOKUP(F19,Histamin!A3:C26,3))</f>
        <v>1</v>
      </c>
    </row>
    <row r="35" spans="1:9" ht="24.95" customHeight="1" x14ac:dyDescent="0.4">
      <c r="A35" s="14" t="str">
        <f>IF(F19=H19,"bitte eingeben / type in:",IF(I34,"","Art der Modifikation: / kind of modification:"))</f>
        <v/>
      </c>
      <c r="B35" s="124"/>
      <c r="C35" s="124"/>
      <c r="D35" s="124"/>
      <c r="E35" s="124"/>
      <c r="F35" s="124"/>
      <c r="G35" s="124"/>
      <c r="H35" s="124"/>
      <c r="I35" s="15"/>
    </row>
    <row r="36" spans="1:9" ht="20.25" customHeight="1" x14ac:dyDescent="0.4">
      <c r="A36" s="24" t="s">
        <v>95</v>
      </c>
      <c r="B36" s="122"/>
      <c r="C36" s="122"/>
      <c r="D36" s="122"/>
      <c r="E36" s="122"/>
      <c r="F36" s="122"/>
      <c r="G36" s="122"/>
      <c r="H36" s="122"/>
      <c r="I36" s="15" t="b">
        <f>ISBLANK(VLOOKUP(F20,Biogene!A3:C22,3))</f>
        <v>1</v>
      </c>
    </row>
    <row r="37" spans="1:9" ht="24.95" customHeight="1" x14ac:dyDescent="0.4">
      <c r="A37" s="14" t="str">
        <f>IF(F20=H20,"bitte eingeben / type in:",IF(I36,"","Art der Modifikation: / kind of modification:"))</f>
        <v/>
      </c>
      <c r="B37" s="124"/>
      <c r="C37" s="124"/>
      <c r="D37" s="124"/>
      <c r="E37" s="124"/>
      <c r="F37" s="124"/>
      <c r="G37" s="124"/>
      <c r="H37" s="124"/>
      <c r="I37" s="15"/>
    </row>
    <row r="38" spans="1:9" ht="20.25" customHeight="1" x14ac:dyDescent="0.4">
      <c r="A38" s="24" t="s">
        <v>104</v>
      </c>
      <c r="B38" s="122"/>
      <c r="C38" s="122"/>
      <c r="D38" s="122"/>
      <c r="E38" s="122"/>
      <c r="F38" s="122"/>
      <c r="G38" s="122"/>
      <c r="H38" s="122"/>
      <c r="I38" s="15" t="b">
        <f>ISBLANK(VLOOKUP(F29,TVBN!A3:C24,3))</f>
        <v>1</v>
      </c>
    </row>
    <row r="39" spans="1:9" ht="24.95" customHeight="1" x14ac:dyDescent="0.4">
      <c r="A39" s="14" t="str">
        <f>IF(F29=H29,"bitte eingeben / type in:",IF(I38,"","Art der Modifikation: / kind of modification:"))</f>
        <v/>
      </c>
      <c r="B39" s="124"/>
      <c r="C39" s="124"/>
      <c r="D39" s="124"/>
      <c r="E39" s="124"/>
      <c r="F39" s="124"/>
      <c r="G39" s="124"/>
      <c r="H39" s="124"/>
    </row>
  </sheetData>
  <sheetProtection algorithmName="SHA-512" hashValue="7ieOl/uxqAtcuk/9H+EFReVm2+bGO3xCShxwRi8UIr8eJAx5XGIm72c5hyNiLOZHkxS7mWDi1VP0Qeefu6RbQg==" saltValue="PGTIV4knkK0Hj39x4/CEbw==" spinCount="100000" sheet="1" objects="1" scenarios="1"/>
  <mergeCells count="17">
    <mergeCell ref="A14:G14"/>
    <mergeCell ref="A13:G13"/>
    <mergeCell ref="E3:F3"/>
    <mergeCell ref="A7:G7"/>
    <mergeCell ref="A11:G11"/>
    <mergeCell ref="A12:G12"/>
    <mergeCell ref="A8:G8"/>
    <mergeCell ref="A9:G9"/>
    <mergeCell ref="A10:G10"/>
    <mergeCell ref="B4:C4"/>
    <mergeCell ref="B34:H34"/>
    <mergeCell ref="A15:F15"/>
    <mergeCell ref="B36:H36"/>
    <mergeCell ref="B38:H38"/>
    <mergeCell ref="B39:H39"/>
    <mergeCell ref="B37:H37"/>
    <mergeCell ref="B35:H35"/>
  </mergeCells>
  <phoneticPr fontId="0" type="noConversion"/>
  <conditionalFormatting sqref="B35:H35">
    <cfRule type="expression" dxfId="14" priority="1" stopIfTrue="1">
      <formula>OR($F$19-$H$19=0,NOT(I34))</formula>
    </cfRule>
  </conditionalFormatting>
  <conditionalFormatting sqref="B37:H37">
    <cfRule type="expression" dxfId="13" priority="13" stopIfTrue="1">
      <formula>OR($F$20-$H$20=0,NOT(I36))</formula>
    </cfRule>
  </conditionalFormatting>
  <conditionalFormatting sqref="B39:H39">
    <cfRule type="expression" dxfId="12" priority="20" stopIfTrue="1">
      <formula>OR($F$29-$H$29=0,NOT(I38))</formula>
    </cfRule>
  </conditionalFormatting>
  <conditionalFormatting sqref="F19">
    <cfRule type="expression" dxfId="11" priority="10" stopIfTrue="1">
      <formula>$F$19-$H$19=1</formula>
    </cfRule>
  </conditionalFormatting>
  <conditionalFormatting sqref="F20">
    <cfRule type="expression" dxfId="10" priority="11" stopIfTrue="1">
      <formula>$F$20-$H$20=1</formula>
    </cfRule>
  </conditionalFormatting>
  <conditionalFormatting sqref="F21">
    <cfRule type="expression" dxfId="9" priority="15" stopIfTrue="1">
      <formula>$F$21-$H$21=1</formula>
    </cfRule>
  </conditionalFormatting>
  <conditionalFormatting sqref="F22">
    <cfRule type="expression" dxfId="8" priority="16" stopIfTrue="1">
      <formula>$F$22-$H$22=1</formula>
    </cfRule>
  </conditionalFormatting>
  <conditionalFormatting sqref="F23">
    <cfRule type="expression" dxfId="7" priority="17" stopIfTrue="1">
      <formula>$F$23-$H$23=1</formula>
    </cfRule>
  </conditionalFormatting>
  <conditionalFormatting sqref="F24:F28">
    <cfRule type="expression" dxfId="6" priority="3" stopIfTrue="1">
      <formula>$F$24-$H$24=1</formula>
    </cfRule>
  </conditionalFormatting>
  <conditionalFormatting sqref="F29">
    <cfRule type="expression" dxfId="5" priority="5" stopIfTrue="1">
      <formula>$F$29-$H$29=1</formula>
    </cfRule>
  </conditionalFormatting>
  <conditionalFormatting sqref="G19:G24 F30">
    <cfRule type="expression" dxfId="4" priority="14" stopIfTrue="1">
      <formula>$F$25-$H$25=1</formula>
    </cfRule>
  </conditionalFormatting>
  <conditionalFormatting sqref="G25:G30">
    <cfRule type="cellIs" dxfId="3" priority="2" stopIfTrue="1" operator="equal">
      <formula>10</formula>
    </cfRule>
  </conditionalFormatting>
  <conditionalFormatting sqref="H19:H20 H23:H24">
    <cfRule type="cellIs" dxfId="2" priority="6" stopIfTrue="1" operator="equal">
      <formula>6</formula>
    </cfRule>
  </conditionalFormatting>
  <conditionalFormatting sqref="I19:I22">
    <cfRule type="cellIs" dxfId="1" priority="8" stopIfTrue="1" operator="equal">
      <formula>11</formula>
    </cfRule>
  </conditionalFormatting>
  <conditionalFormatting sqref="J19:J22">
    <cfRule type="cellIs" dxfId="0" priority="7" stopIfTrue="1" operator="equal">
      <formula>15</formula>
    </cfRule>
  </conditionalFormatting>
  <hyperlinks>
    <hyperlink ref="B4" r:id="rId1" xr:uid="{00000000-0004-0000-0800-000000000000}"/>
    <hyperlink ref="B65523" r:id="rId2" display="ergebnisse@lvus.de" xr:uid="{00000000-0004-0000-0800-000001000000}"/>
    <hyperlink ref="B65521" r:id="rId3" display="ergebnisse@lvus.de" xr:uid="{00000000-0004-0000-0800-000002000000}"/>
  </hyperlinks>
  <pageMargins left="0.59055118110236227" right="0.59055118110236227" top="0.78740157480314965" bottom="0.78740157480314965" header="0.39370078740157483" footer="0.39370078740157483"/>
  <pageSetup paperSize="9" orientation="landscape" verticalDpi="196" r:id="rId4"/>
  <headerFooter alignWithMargins="0">
    <oddHeader>&amp;LErgebnisdatenblatt&amp;C&amp;F&amp;RSeite &amp;P von &amp;N  Seiten</oddHeader>
    <oddFooter>&amp;L(c) LVU, 79336 Herbolzheim&amp;RTel +49 7643 40335; Fax: +49 7643 40319; info@lvus.de</oddFooter>
  </headerFooter>
  <rowBreaks count="1" manualBreakCount="1">
    <brk id="16"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2097" r:id="rId7" name="Drop Down 49">
              <controlPr locked="0" defaultSize="0" autoLine="0" autoPict="0">
                <anchor moveWithCells="1">
                  <from>
                    <xdr:col>1</xdr:col>
                    <xdr:colOff>9525</xdr:colOff>
                    <xdr:row>33</xdr:row>
                    <xdr:rowOff>0</xdr:rowOff>
                  </from>
                  <to>
                    <xdr:col>7</xdr:col>
                    <xdr:colOff>219075</xdr:colOff>
                    <xdr:row>33</xdr:row>
                    <xdr:rowOff>214313</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23813</xdr:colOff>
                    <xdr:row>35</xdr:row>
                    <xdr:rowOff>38100</xdr:rowOff>
                  </from>
                  <to>
                    <xdr:col>7</xdr:col>
                    <xdr:colOff>238125</xdr:colOff>
                    <xdr:row>35</xdr:row>
                    <xdr:rowOff>238125</xdr:rowOff>
                  </to>
                </anchor>
              </controlPr>
            </control>
          </mc:Choice>
        </mc:AlternateContent>
        <mc:AlternateContent xmlns:mc="http://schemas.openxmlformats.org/markup-compatibility/2006">
          <mc:Choice Requires="x14">
            <control shapeId="2119" r:id="rId9" name="Drop Down 71">
              <controlPr locked="0" defaultSize="0" autoLine="0" autoPict="0">
                <anchor moveWithCells="1">
                  <from>
                    <xdr:col>6</xdr:col>
                    <xdr:colOff>23813</xdr:colOff>
                    <xdr:row>14</xdr:row>
                    <xdr:rowOff>138113</xdr:rowOff>
                  </from>
                  <to>
                    <xdr:col>6</xdr:col>
                    <xdr:colOff>900113</xdr:colOff>
                    <xdr:row>14</xdr:row>
                    <xdr:rowOff>404813</xdr:rowOff>
                  </to>
                </anchor>
              </controlPr>
            </control>
          </mc:Choice>
        </mc:AlternateContent>
        <mc:AlternateContent xmlns:mc="http://schemas.openxmlformats.org/markup-compatibility/2006">
          <mc:Choice Requires="x14">
            <control shapeId="2122" r:id="rId10" name="Drop Down 74">
              <controlPr locked="0" defaultSize="0" autoLine="0" autoPict="0">
                <anchor moveWithCells="1">
                  <from>
                    <xdr:col>1</xdr:col>
                    <xdr:colOff>23813</xdr:colOff>
                    <xdr:row>37</xdr:row>
                    <xdr:rowOff>38100</xdr:rowOff>
                  </from>
                  <to>
                    <xdr:col>7</xdr:col>
                    <xdr:colOff>238125</xdr:colOff>
                    <xdr:row>37</xdr:row>
                    <xdr:rowOff>238125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19</v>
      </c>
      <c r="H1" s="63">
        <f>COUNTA(A2:G38)</f>
        <v>0</v>
      </c>
    </row>
    <row r="2" spans="1:8" x14ac:dyDescent="0.45">
      <c r="A2" s="131"/>
      <c r="B2" s="131"/>
      <c r="C2" s="131"/>
      <c r="D2" s="131"/>
      <c r="E2" s="131"/>
      <c r="F2" s="131"/>
      <c r="G2" s="131"/>
    </row>
    <row r="3" spans="1:8" x14ac:dyDescent="0.45">
      <c r="A3" s="131"/>
      <c r="B3" s="131"/>
      <c r="C3" s="131"/>
      <c r="D3" s="131"/>
      <c r="E3" s="131"/>
      <c r="F3" s="131"/>
      <c r="G3" s="131"/>
    </row>
    <row r="4" spans="1:8" x14ac:dyDescent="0.45">
      <c r="A4" s="131"/>
      <c r="B4" s="131"/>
      <c r="C4" s="131"/>
      <c r="D4" s="131"/>
      <c r="E4" s="131"/>
      <c r="F4" s="131"/>
      <c r="G4" s="131"/>
    </row>
    <row r="5" spans="1:8" x14ac:dyDescent="0.45">
      <c r="A5" s="131"/>
      <c r="B5" s="131"/>
      <c r="C5" s="131"/>
      <c r="D5" s="131"/>
      <c r="E5" s="131"/>
      <c r="F5" s="131"/>
      <c r="G5" s="131"/>
    </row>
    <row r="6" spans="1:8" x14ac:dyDescent="0.45">
      <c r="A6" s="131"/>
      <c r="B6" s="131"/>
      <c r="C6" s="131"/>
      <c r="D6" s="131"/>
      <c r="E6" s="131"/>
      <c r="F6" s="131"/>
      <c r="G6" s="131"/>
    </row>
    <row r="7" spans="1:8" x14ac:dyDescent="0.45">
      <c r="A7" s="131"/>
      <c r="B7" s="131"/>
      <c r="C7" s="131"/>
      <c r="D7" s="131"/>
      <c r="E7" s="131"/>
      <c r="F7" s="131"/>
      <c r="G7" s="131"/>
    </row>
    <row r="8" spans="1:8" x14ac:dyDescent="0.45">
      <c r="A8" s="131"/>
      <c r="B8" s="131"/>
      <c r="C8" s="131"/>
      <c r="D8" s="131"/>
      <c r="E8" s="131"/>
      <c r="F8" s="131"/>
      <c r="G8" s="131"/>
    </row>
    <row r="9" spans="1:8" x14ac:dyDescent="0.45">
      <c r="A9" s="131"/>
      <c r="B9" s="131"/>
      <c r="C9" s="131"/>
      <c r="D9" s="131"/>
      <c r="E9" s="131"/>
      <c r="F9" s="131"/>
      <c r="G9" s="131"/>
    </row>
    <row r="10" spans="1:8" x14ac:dyDescent="0.45">
      <c r="A10" s="131"/>
      <c r="B10" s="131"/>
      <c r="C10" s="131"/>
      <c r="D10" s="131"/>
      <c r="E10" s="131"/>
      <c r="F10" s="131"/>
      <c r="G10" s="131"/>
    </row>
    <row r="11" spans="1:8" x14ac:dyDescent="0.45">
      <c r="A11" s="131"/>
      <c r="B11" s="131"/>
      <c r="C11" s="131"/>
      <c r="D11" s="131"/>
      <c r="E11" s="131"/>
      <c r="F11" s="131"/>
      <c r="G11" s="131"/>
    </row>
    <row r="12" spans="1:8" x14ac:dyDescent="0.45">
      <c r="A12" s="131"/>
      <c r="B12" s="131"/>
      <c r="C12" s="131"/>
      <c r="D12" s="131"/>
      <c r="E12" s="131"/>
      <c r="F12" s="131"/>
      <c r="G12" s="131"/>
    </row>
    <row r="13" spans="1:8" x14ac:dyDescent="0.45">
      <c r="A13" s="131"/>
      <c r="B13" s="131"/>
      <c r="C13" s="131"/>
      <c r="D13" s="131"/>
      <c r="E13" s="131"/>
      <c r="F13" s="131"/>
      <c r="G13" s="131"/>
    </row>
    <row r="14" spans="1:8" x14ac:dyDescent="0.45">
      <c r="A14" s="131"/>
      <c r="B14" s="131"/>
      <c r="C14" s="131"/>
      <c r="D14" s="131"/>
      <c r="E14" s="131"/>
      <c r="F14" s="131"/>
      <c r="G14" s="131"/>
    </row>
    <row r="15" spans="1:8" x14ac:dyDescent="0.45">
      <c r="A15" s="131"/>
      <c r="B15" s="131"/>
      <c r="C15" s="131"/>
      <c r="D15" s="131"/>
      <c r="E15" s="131"/>
      <c r="F15" s="131"/>
      <c r="G15" s="131"/>
    </row>
    <row r="16" spans="1:8" x14ac:dyDescent="0.45">
      <c r="A16" s="131"/>
      <c r="B16" s="131"/>
      <c r="C16" s="131"/>
      <c r="D16" s="131"/>
      <c r="E16" s="131"/>
      <c r="F16" s="131"/>
      <c r="G16" s="131"/>
    </row>
    <row r="17" spans="1:7" x14ac:dyDescent="0.45">
      <c r="A17" s="131"/>
      <c r="B17" s="131"/>
      <c r="C17" s="131"/>
      <c r="D17" s="131"/>
      <c r="E17" s="131"/>
      <c r="F17" s="131"/>
      <c r="G17" s="131"/>
    </row>
    <row r="18" spans="1:7" x14ac:dyDescent="0.45">
      <c r="A18" s="131"/>
      <c r="B18" s="131"/>
      <c r="C18" s="131"/>
      <c r="D18" s="131"/>
      <c r="E18" s="131"/>
      <c r="F18" s="131"/>
      <c r="G18" s="131"/>
    </row>
    <row r="19" spans="1:7" x14ac:dyDescent="0.45">
      <c r="A19" s="131"/>
      <c r="B19" s="131"/>
      <c r="C19" s="131"/>
      <c r="D19" s="131"/>
      <c r="E19" s="131"/>
      <c r="F19" s="131"/>
      <c r="G19" s="131"/>
    </row>
    <row r="20" spans="1:7" x14ac:dyDescent="0.45">
      <c r="A20" s="131"/>
      <c r="B20" s="131"/>
      <c r="C20" s="131"/>
      <c r="D20" s="131"/>
      <c r="E20" s="131"/>
      <c r="F20" s="131"/>
      <c r="G20" s="131"/>
    </row>
    <row r="21" spans="1:7" x14ac:dyDescent="0.45">
      <c r="A21" s="131"/>
      <c r="B21" s="131"/>
      <c r="C21" s="131"/>
      <c r="D21" s="131"/>
      <c r="E21" s="131"/>
      <c r="F21" s="131"/>
      <c r="G21" s="131"/>
    </row>
    <row r="22" spans="1:7" x14ac:dyDescent="0.45">
      <c r="A22" s="131"/>
      <c r="B22" s="131"/>
      <c r="C22" s="131"/>
      <c r="D22" s="131"/>
      <c r="E22" s="131"/>
      <c r="F22" s="131"/>
      <c r="G22" s="131"/>
    </row>
    <row r="23" spans="1:7" x14ac:dyDescent="0.45">
      <c r="A23" s="131"/>
      <c r="B23" s="131"/>
      <c r="C23" s="131"/>
      <c r="D23" s="131"/>
      <c r="E23" s="131"/>
      <c r="F23" s="131"/>
      <c r="G23" s="131"/>
    </row>
    <row r="24" spans="1:7" x14ac:dyDescent="0.45">
      <c r="A24" s="131"/>
      <c r="B24" s="131"/>
      <c r="C24" s="131"/>
      <c r="D24" s="131"/>
      <c r="E24" s="131"/>
      <c r="F24" s="131"/>
      <c r="G24" s="131"/>
    </row>
    <row r="25" spans="1:7" x14ac:dyDescent="0.45">
      <c r="A25" s="131"/>
      <c r="B25" s="131"/>
      <c r="C25" s="131"/>
      <c r="D25" s="131"/>
      <c r="E25" s="131"/>
      <c r="F25" s="131"/>
      <c r="G25" s="131"/>
    </row>
    <row r="26" spans="1:7" x14ac:dyDescent="0.45">
      <c r="A26" s="131"/>
      <c r="B26" s="131"/>
      <c r="C26" s="131"/>
      <c r="D26" s="131"/>
      <c r="E26" s="131"/>
      <c r="F26" s="131"/>
      <c r="G26" s="131"/>
    </row>
    <row r="27" spans="1:7" x14ac:dyDescent="0.45">
      <c r="A27" s="131"/>
      <c r="B27" s="131"/>
      <c r="C27" s="131"/>
      <c r="D27" s="131"/>
      <c r="E27" s="131"/>
      <c r="F27" s="131"/>
      <c r="G27" s="131"/>
    </row>
    <row r="28" spans="1:7" x14ac:dyDescent="0.45">
      <c r="A28" s="131"/>
      <c r="B28" s="131"/>
      <c r="C28" s="131"/>
      <c r="D28" s="131"/>
      <c r="E28" s="131"/>
      <c r="F28" s="131"/>
      <c r="G28" s="131"/>
    </row>
    <row r="29" spans="1:7" x14ac:dyDescent="0.45">
      <c r="A29" s="131"/>
      <c r="B29" s="131"/>
      <c r="C29" s="131"/>
      <c r="D29" s="131"/>
      <c r="E29" s="131"/>
      <c r="F29" s="131"/>
      <c r="G29" s="131"/>
    </row>
    <row r="30" spans="1:7" x14ac:dyDescent="0.45">
      <c r="A30" s="131"/>
      <c r="B30" s="131"/>
      <c r="C30" s="131"/>
      <c r="D30" s="131"/>
      <c r="E30" s="131"/>
      <c r="F30" s="131"/>
      <c r="G30" s="131"/>
    </row>
    <row r="31" spans="1:7" x14ac:dyDescent="0.45">
      <c r="A31" s="131"/>
      <c r="B31" s="131"/>
      <c r="C31" s="131"/>
      <c r="D31" s="131"/>
      <c r="E31" s="131"/>
      <c r="F31" s="131"/>
      <c r="G31" s="131"/>
    </row>
    <row r="32" spans="1:7" x14ac:dyDescent="0.45">
      <c r="A32" s="131"/>
      <c r="B32" s="131"/>
      <c r="C32" s="131"/>
      <c r="D32" s="131"/>
      <c r="E32" s="131"/>
      <c r="F32" s="131"/>
      <c r="G32" s="131"/>
    </row>
    <row r="33" spans="1:7" x14ac:dyDescent="0.45">
      <c r="A33" s="131"/>
      <c r="B33" s="131"/>
      <c r="C33" s="131"/>
      <c r="D33" s="131"/>
      <c r="E33" s="131"/>
      <c r="F33" s="131"/>
      <c r="G33" s="131"/>
    </row>
    <row r="34" spans="1:7" x14ac:dyDescent="0.45">
      <c r="A34" s="131"/>
      <c r="B34" s="131"/>
      <c r="C34" s="131"/>
      <c r="D34" s="131"/>
      <c r="E34" s="131"/>
      <c r="F34" s="131"/>
      <c r="G34" s="131"/>
    </row>
    <row r="35" spans="1:7" x14ac:dyDescent="0.45">
      <c r="A35" s="131"/>
      <c r="B35" s="131"/>
      <c r="C35" s="131"/>
      <c r="D35" s="131"/>
      <c r="E35" s="131"/>
      <c r="F35" s="131"/>
      <c r="G35" s="131"/>
    </row>
    <row r="36" spans="1:7" x14ac:dyDescent="0.45">
      <c r="A36" s="131"/>
      <c r="B36" s="131"/>
      <c r="C36" s="131"/>
      <c r="D36" s="131"/>
      <c r="E36" s="131"/>
      <c r="F36" s="131"/>
      <c r="G36" s="131"/>
    </row>
    <row r="37" spans="1:7" x14ac:dyDescent="0.45">
      <c r="A37" s="131"/>
      <c r="B37" s="131"/>
      <c r="C37" s="131"/>
      <c r="D37" s="131"/>
      <c r="E37" s="131"/>
      <c r="F37" s="131"/>
      <c r="G37" s="131"/>
    </row>
    <row r="38" spans="1:7" x14ac:dyDescent="0.45">
      <c r="A38" s="131"/>
      <c r="B38" s="131"/>
      <c r="C38" s="131"/>
      <c r="D38" s="131"/>
      <c r="E38" s="131"/>
      <c r="F38" s="131"/>
      <c r="G38" s="131"/>
    </row>
  </sheetData>
  <sheetProtection algorithmName="SHA-512" hashValue="KRzsNjpf3a44J0+Z21FsrDsaI0pUvAv7t9myBD4xMr1bz5lTfn1vXba4HPtlikcmBESfjZT3WQhs6YPpvPhzcQ==" saltValue="hHPD0YHmF01mf6h5vzOqrQ==" spinCount="100000" sheet="1" objects="1" scenarios="1"/>
  <mergeCells count="37">
    <mergeCell ref="A30:G30"/>
    <mergeCell ref="A31:G31"/>
    <mergeCell ref="A32:G32"/>
    <mergeCell ref="A33:G33"/>
    <mergeCell ref="A38:G38"/>
    <mergeCell ref="A34:G34"/>
    <mergeCell ref="A35:G35"/>
    <mergeCell ref="A36:G36"/>
    <mergeCell ref="A37:G37"/>
    <mergeCell ref="A26:G26"/>
    <mergeCell ref="A27:G27"/>
    <mergeCell ref="A28:G28"/>
    <mergeCell ref="A29:G29"/>
    <mergeCell ref="A22:G22"/>
    <mergeCell ref="A23:G23"/>
    <mergeCell ref="A24:G24"/>
    <mergeCell ref="A25:G25"/>
    <mergeCell ref="A18:G18"/>
    <mergeCell ref="A19:G19"/>
    <mergeCell ref="A20:G20"/>
    <mergeCell ref="A21:G21"/>
    <mergeCell ref="A14:G14"/>
    <mergeCell ref="A15:G15"/>
    <mergeCell ref="A16:G16"/>
    <mergeCell ref="A17:G17"/>
    <mergeCell ref="A11:G11"/>
    <mergeCell ref="A12:G12"/>
    <mergeCell ref="A13:G13"/>
    <mergeCell ref="A6:G6"/>
    <mergeCell ref="A7:G7"/>
    <mergeCell ref="A8:G8"/>
    <mergeCell ref="A9:G9"/>
    <mergeCell ref="A2:G2"/>
    <mergeCell ref="A3:G3"/>
    <mergeCell ref="A4:G4"/>
    <mergeCell ref="A5:G5"/>
    <mergeCell ref="A10:G10"/>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C20"/>
  <sheetViews>
    <sheetView workbookViewId="0">
      <selection activeCell="A2" sqref="A2:G2"/>
    </sheetView>
  </sheetViews>
  <sheetFormatPr baseColWidth="10" defaultColWidth="11.42578125" defaultRowHeight="13.15" x14ac:dyDescent="0.4"/>
  <cols>
    <col min="1" max="1" width="13.140625" style="35" customWidth="1"/>
    <col min="2" max="2" width="55.140625" style="35" customWidth="1"/>
    <col min="3" max="16384" width="11.42578125" style="35"/>
  </cols>
  <sheetData>
    <row r="1" spans="1:3" ht="13.5" thickBot="1" x14ac:dyDescent="0.45">
      <c r="A1" s="41" t="s">
        <v>78</v>
      </c>
      <c r="B1" s="51">
        <v>18</v>
      </c>
      <c r="C1" s="41">
        <f>MAX($A$3:$A$20)-1</f>
        <v>17</v>
      </c>
    </row>
    <row r="2" spans="1:3" ht="13.5" thickTop="1" x14ac:dyDescent="0.4">
      <c r="A2" s="43" t="s">
        <v>31</v>
      </c>
      <c r="B2" s="52" t="s">
        <v>32</v>
      </c>
      <c r="C2" s="41" t="s">
        <v>34</v>
      </c>
    </row>
    <row r="3" spans="1:3" ht="15.4" x14ac:dyDescent="0.45">
      <c r="A3" s="45">
        <v>1</v>
      </c>
      <c r="B3" s="53" t="s">
        <v>87</v>
      </c>
      <c r="C3" s="47"/>
    </row>
    <row r="4" spans="1:3" ht="15.4" x14ac:dyDescent="0.45">
      <c r="A4" s="45">
        <v>2</v>
      </c>
      <c r="B4" s="53" t="s">
        <v>88</v>
      </c>
      <c r="C4" s="47" t="s">
        <v>35</v>
      </c>
    </row>
    <row r="5" spans="1:3" ht="15.4" x14ac:dyDescent="0.45">
      <c r="A5" s="45">
        <v>3</v>
      </c>
      <c r="B5" s="53" t="s">
        <v>84</v>
      </c>
      <c r="C5" s="48"/>
    </row>
    <row r="6" spans="1:3" ht="15.4" x14ac:dyDescent="0.45">
      <c r="A6" s="45">
        <v>4</v>
      </c>
      <c r="B6" s="53" t="s">
        <v>85</v>
      </c>
      <c r="C6" s="48" t="s">
        <v>35</v>
      </c>
    </row>
    <row r="7" spans="1:3" ht="15.4" x14ac:dyDescent="0.45">
      <c r="A7" s="45">
        <v>5</v>
      </c>
      <c r="B7" s="53" t="s">
        <v>86</v>
      </c>
      <c r="C7" s="47"/>
    </row>
    <row r="8" spans="1:3" ht="15.4" x14ac:dyDescent="0.45">
      <c r="A8" s="45">
        <v>6</v>
      </c>
      <c r="B8" s="53" t="s">
        <v>152</v>
      </c>
      <c r="C8" s="47"/>
    </row>
    <row r="9" spans="1:3" ht="15.4" x14ac:dyDescent="0.45">
      <c r="A9" s="45">
        <v>7</v>
      </c>
      <c r="B9" s="53" t="s">
        <v>139</v>
      </c>
      <c r="C9" s="47"/>
    </row>
    <row r="10" spans="1:3" ht="27.75" x14ac:dyDescent="0.45">
      <c r="A10" s="45">
        <v>8</v>
      </c>
      <c r="B10" s="53" t="s">
        <v>89</v>
      </c>
      <c r="C10" s="47"/>
    </row>
    <row r="11" spans="1:3" ht="15.4" x14ac:dyDescent="0.45">
      <c r="A11" s="45">
        <v>9</v>
      </c>
      <c r="B11" s="53" t="s">
        <v>90</v>
      </c>
      <c r="C11" s="47"/>
    </row>
    <row r="12" spans="1:3" ht="15.4" x14ac:dyDescent="0.45">
      <c r="A12" s="45">
        <v>10</v>
      </c>
      <c r="B12" s="53" t="s">
        <v>112</v>
      </c>
      <c r="C12" s="47"/>
    </row>
    <row r="13" spans="1:3" ht="15.4" x14ac:dyDescent="0.45">
      <c r="A13" s="45">
        <v>11</v>
      </c>
      <c r="B13" s="53" t="s">
        <v>100</v>
      </c>
      <c r="C13" s="47"/>
    </row>
    <row r="14" spans="1:3" ht="15.4" x14ac:dyDescent="0.45">
      <c r="A14" s="45">
        <v>12</v>
      </c>
      <c r="B14" s="53" t="s">
        <v>114</v>
      </c>
      <c r="C14" s="47"/>
    </row>
    <row r="15" spans="1:3" ht="15.4" x14ac:dyDescent="0.45">
      <c r="A15" s="45">
        <v>13</v>
      </c>
      <c r="B15" s="53" t="s">
        <v>113</v>
      </c>
      <c r="C15" s="47"/>
    </row>
    <row r="16" spans="1:3" ht="15.4" x14ac:dyDescent="0.45">
      <c r="A16" s="45">
        <v>14</v>
      </c>
      <c r="B16" s="53" t="s">
        <v>117</v>
      </c>
      <c r="C16" s="47"/>
    </row>
    <row r="17" spans="1:3" ht="27.75" x14ac:dyDescent="0.45">
      <c r="A17" s="45">
        <v>15</v>
      </c>
      <c r="B17" s="53" t="s">
        <v>161</v>
      </c>
      <c r="C17" s="47"/>
    </row>
    <row r="18" spans="1:3" ht="15.4" x14ac:dyDescent="0.45">
      <c r="A18" s="45">
        <v>16</v>
      </c>
      <c r="B18" s="53" t="s">
        <v>162</v>
      </c>
      <c r="C18" s="47"/>
    </row>
    <row r="19" spans="1:3" ht="15.4" x14ac:dyDescent="0.45">
      <c r="A19" s="45">
        <v>17</v>
      </c>
      <c r="B19" s="53" t="s">
        <v>96</v>
      </c>
      <c r="C19" s="48"/>
    </row>
    <row r="20" spans="1:3" ht="13.9" x14ac:dyDescent="0.4">
      <c r="A20" s="45">
        <v>18</v>
      </c>
      <c r="B20" s="53"/>
      <c r="C20" s="4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C13"/>
  <sheetViews>
    <sheetView workbookViewId="0">
      <selection activeCell="A2" sqref="A2:G2"/>
    </sheetView>
  </sheetViews>
  <sheetFormatPr baseColWidth="10" defaultColWidth="11.42578125" defaultRowHeight="13.15" x14ac:dyDescent="0.4"/>
  <cols>
    <col min="1" max="1" width="13.140625" style="35" customWidth="1"/>
    <col min="2" max="2" width="56" style="35" customWidth="1"/>
    <col min="3" max="16384" width="11.42578125" style="35"/>
  </cols>
  <sheetData>
    <row r="1" spans="1:3" ht="13.5" thickBot="1" x14ac:dyDescent="0.45">
      <c r="A1" s="41" t="s">
        <v>95</v>
      </c>
      <c r="B1" s="42">
        <v>11</v>
      </c>
      <c r="C1" s="41">
        <f>MAX($A$3:$A$13)-1</f>
        <v>10</v>
      </c>
    </row>
    <row r="2" spans="1:3" ht="13.5" thickTop="1" x14ac:dyDescent="0.4">
      <c r="A2" s="43" t="s">
        <v>31</v>
      </c>
      <c r="B2" s="43" t="s">
        <v>32</v>
      </c>
      <c r="C2" s="41" t="s">
        <v>33</v>
      </c>
    </row>
    <row r="3" spans="1:3" ht="15.4" x14ac:dyDescent="0.45">
      <c r="A3" s="45">
        <v>1</v>
      </c>
      <c r="B3" s="46" t="s">
        <v>84</v>
      </c>
      <c r="C3" s="47"/>
    </row>
    <row r="4" spans="1:3" ht="15.4" x14ac:dyDescent="0.45">
      <c r="A4" s="45">
        <v>2</v>
      </c>
      <c r="B4" s="46" t="s">
        <v>85</v>
      </c>
      <c r="C4" s="47" t="s">
        <v>35</v>
      </c>
    </row>
    <row r="5" spans="1:3" ht="15.4" x14ac:dyDescent="0.45">
      <c r="A5" s="45">
        <v>3</v>
      </c>
      <c r="B5" s="46" t="s">
        <v>86</v>
      </c>
      <c r="C5" s="48"/>
    </row>
    <row r="6" spans="1:3" ht="15.4" x14ac:dyDescent="0.45">
      <c r="A6" s="45">
        <v>4</v>
      </c>
      <c r="B6" s="46" t="s">
        <v>152</v>
      </c>
      <c r="C6" s="48"/>
    </row>
    <row r="7" spans="1:3" ht="15.4" x14ac:dyDescent="0.45">
      <c r="A7" s="45">
        <v>5</v>
      </c>
      <c r="B7" s="53" t="s">
        <v>139</v>
      </c>
      <c r="C7" s="48"/>
    </row>
    <row r="8" spans="1:3" ht="27.75" x14ac:dyDescent="0.45">
      <c r="A8" s="45">
        <v>6</v>
      </c>
      <c r="B8" s="53" t="s">
        <v>89</v>
      </c>
      <c r="C8" s="48"/>
    </row>
    <row r="9" spans="1:3" ht="15" customHeight="1" x14ac:dyDescent="0.45">
      <c r="A9" s="45">
        <v>7</v>
      </c>
      <c r="B9" s="46" t="s">
        <v>100</v>
      </c>
      <c r="C9" s="48"/>
    </row>
    <row r="10" spans="1:3" ht="15" customHeight="1" x14ac:dyDescent="0.45">
      <c r="A10" s="45">
        <v>8</v>
      </c>
      <c r="B10" s="53" t="s">
        <v>114</v>
      </c>
      <c r="C10" s="48"/>
    </row>
    <row r="11" spans="1:3" ht="15" customHeight="1" x14ac:dyDescent="0.45">
      <c r="A11" s="45">
        <v>9</v>
      </c>
      <c r="B11" s="53" t="s">
        <v>113</v>
      </c>
      <c r="C11" s="48"/>
    </row>
    <row r="12" spans="1:3" ht="13.9" x14ac:dyDescent="0.4">
      <c r="A12" s="45">
        <v>10</v>
      </c>
      <c r="B12" s="46" t="s">
        <v>96</v>
      </c>
      <c r="C12" s="25"/>
    </row>
    <row r="13" spans="1:3" ht="13.9" x14ac:dyDescent="0.4">
      <c r="A13" s="45">
        <v>11</v>
      </c>
      <c r="B13" s="39"/>
      <c r="C13" s="4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dimension ref="A1:C16"/>
  <sheetViews>
    <sheetView workbookViewId="0">
      <selection activeCell="A2" sqref="A2:G2"/>
    </sheetView>
  </sheetViews>
  <sheetFormatPr baseColWidth="10" defaultColWidth="11.42578125" defaultRowHeight="13.15" x14ac:dyDescent="0.4"/>
  <cols>
    <col min="1" max="1" width="13.140625" style="35" customWidth="1"/>
    <col min="2" max="2" width="55.140625" style="35" customWidth="1"/>
    <col min="3" max="16384" width="11.42578125" style="35"/>
  </cols>
  <sheetData>
    <row r="1" spans="1:3" ht="13.5" thickBot="1" x14ac:dyDescent="0.45">
      <c r="A1" s="58" t="s">
        <v>104</v>
      </c>
      <c r="B1" s="59">
        <v>14</v>
      </c>
      <c r="C1" s="58">
        <f>MAX($A$3:$A$16)-1</f>
        <v>13</v>
      </c>
    </row>
    <row r="2" spans="1:3" ht="13.5" thickTop="1" x14ac:dyDescent="0.4">
      <c r="A2" s="52" t="s">
        <v>31</v>
      </c>
      <c r="B2" s="52" t="s">
        <v>32</v>
      </c>
      <c r="C2" s="58" t="s">
        <v>33</v>
      </c>
    </row>
    <row r="3" spans="1:3" ht="15.4" x14ac:dyDescent="0.4">
      <c r="A3" s="60">
        <v>1</v>
      </c>
      <c r="B3" s="46" t="s">
        <v>87</v>
      </c>
      <c r="C3" s="61"/>
    </row>
    <row r="4" spans="1:3" ht="15.4" x14ac:dyDescent="0.45">
      <c r="A4" s="60">
        <v>2</v>
      </c>
      <c r="B4" s="46" t="s">
        <v>88</v>
      </c>
      <c r="C4" s="62" t="s">
        <v>35</v>
      </c>
    </row>
    <row r="5" spans="1:3" ht="15.4" x14ac:dyDescent="0.45">
      <c r="A5" s="60">
        <v>3</v>
      </c>
      <c r="B5" s="53" t="s">
        <v>105</v>
      </c>
      <c r="C5" s="47"/>
    </row>
    <row r="6" spans="1:3" ht="15.4" x14ac:dyDescent="0.45">
      <c r="A6" s="60">
        <v>4</v>
      </c>
      <c r="B6" s="53" t="s">
        <v>134</v>
      </c>
      <c r="C6" s="47" t="s">
        <v>35</v>
      </c>
    </row>
    <row r="7" spans="1:3" ht="27.75" x14ac:dyDescent="0.45">
      <c r="A7" s="60">
        <v>5</v>
      </c>
      <c r="B7" s="53" t="s">
        <v>132</v>
      </c>
      <c r="C7" s="62"/>
    </row>
    <row r="8" spans="1:3" ht="27.75" x14ac:dyDescent="0.45">
      <c r="A8" s="60">
        <v>6</v>
      </c>
      <c r="B8" s="53" t="s">
        <v>131</v>
      </c>
      <c r="C8" s="62" t="s">
        <v>35</v>
      </c>
    </row>
    <row r="9" spans="1:3" ht="27.75" x14ac:dyDescent="0.45">
      <c r="A9" s="60">
        <v>7</v>
      </c>
      <c r="B9" s="53" t="s">
        <v>106</v>
      </c>
      <c r="C9" s="62"/>
    </row>
    <row r="10" spans="1:3" ht="15.4" x14ac:dyDescent="0.45">
      <c r="A10" s="60">
        <v>8</v>
      </c>
      <c r="B10" s="53" t="s">
        <v>107</v>
      </c>
      <c r="C10" s="62"/>
    </row>
    <row r="11" spans="1:3" ht="15.4" x14ac:dyDescent="0.45">
      <c r="A11" s="60">
        <v>9</v>
      </c>
      <c r="B11" s="53" t="s">
        <v>108</v>
      </c>
      <c r="C11" s="62"/>
    </row>
    <row r="12" spans="1:3" ht="15.4" x14ac:dyDescent="0.45">
      <c r="A12" s="60">
        <v>10</v>
      </c>
      <c r="B12" s="37" t="s">
        <v>118</v>
      </c>
      <c r="C12" s="62"/>
    </row>
    <row r="13" spans="1:3" ht="15.4" x14ac:dyDescent="0.45">
      <c r="A13" s="60">
        <v>11</v>
      </c>
      <c r="B13" s="37" t="s">
        <v>139</v>
      </c>
      <c r="C13" s="62"/>
    </row>
    <row r="14" spans="1:3" ht="15.4" x14ac:dyDescent="0.45">
      <c r="A14" s="60">
        <v>12</v>
      </c>
      <c r="B14" s="53" t="s">
        <v>154</v>
      </c>
      <c r="C14" s="62"/>
    </row>
    <row r="15" spans="1:3" ht="15.4" x14ac:dyDescent="0.45">
      <c r="A15" s="60">
        <v>13</v>
      </c>
      <c r="B15" s="53" t="s">
        <v>109</v>
      </c>
      <c r="C15" s="62"/>
    </row>
    <row r="16" spans="1:3" ht="15.4" x14ac:dyDescent="0.45">
      <c r="A16" s="60">
        <v>14</v>
      </c>
      <c r="B16" s="53"/>
      <c r="C16" s="62"/>
    </row>
  </sheetData>
  <sortState xmlns:xlrd2="http://schemas.microsoft.com/office/spreadsheetml/2017/richdata2" ref="B3:B6">
    <sortCondition ref="B3:B6"/>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15EDB-EF3D-4D81-BD3A-5972AA6373AB}">
  <dimension ref="A1"/>
  <sheetViews>
    <sheetView workbookViewId="0"/>
  </sheetViews>
  <sheetFormatPr baseColWidth="10" defaultColWidth="11.42578125" defaultRowHeight="13.9" x14ac:dyDescent="0.4"/>
  <cols>
    <col min="1" max="16384" width="11.42578125" style="89"/>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CFB86-3745-46A2-A67D-E7DC6F141025}">
  <dimension ref="A1:I53"/>
  <sheetViews>
    <sheetView workbookViewId="0"/>
  </sheetViews>
  <sheetFormatPr baseColWidth="10" defaultColWidth="11.42578125" defaultRowHeight="13.9" x14ac:dyDescent="0.4"/>
  <cols>
    <col min="1" max="16384" width="11.42578125" style="72"/>
  </cols>
  <sheetData>
    <row r="1" spans="1:9" x14ac:dyDescent="0.4">
      <c r="A1" s="90"/>
      <c r="B1" s="90"/>
      <c r="C1" s="90"/>
      <c r="D1" s="90"/>
      <c r="E1" s="90"/>
      <c r="F1" s="90"/>
      <c r="G1" s="90"/>
      <c r="H1" s="90"/>
      <c r="I1" s="90"/>
    </row>
    <row r="2" spans="1:9" x14ac:dyDescent="0.4">
      <c r="A2" s="90"/>
      <c r="B2" s="90"/>
      <c r="C2" s="90"/>
      <c r="D2" s="90"/>
      <c r="E2" s="90"/>
      <c r="F2" s="90"/>
      <c r="G2" s="90"/>
      <c r="H2" s="90"/>
      <c r="I2" s="90"/>
    </row>
    <row r="3" spans="1:9" x14ac:dyDescent="0.4">
      <c r="A3" s="90"/>
      <c r="B3" s="90"/>
      <c r="C3" s="90"/>
      <c r="D3" s="90"/>
      <c r="E3" s="90"/>
      <c r="F3" s="90"/>
      <c r="G3" s="90"/>
      <c r="H3" s="90"/>
      <c r="I3" s="90"/>
    </row>
    <row r="4" spans="1:9" x14ac:dyDescent="0.4">
      <c r="A4" s="90"/>
      <c r="B4" s="90"/>
      <c r="C4" s="90"/>
      <c r="D4" s="90"/>
      <c r="E4" s="90"/>
      <c r="F4" s="90"/>
      <c r="G4" s="90"/>
      <c r="H4" s="90"/>
      <c r="I4" s="90"/>
    </row>
    <row r="5" spans="1:9" x14ac:dyDescent="0.4">
      <c r="A5" s="90"/>
      <c r="B5" s="90"/>
      <c r="C5" s="90"/>
      <c r="D5" s="90"/>
      <c r="E5" s="90"/>
      <c r="F5" s="90"/>
      <c r="G5" s="90"/>
      <c r="H5" s="90"/>
      <c r="I5" s="90"/>
    </row>
    <row r="6" spans="1:9" x14ac:dyDescent="0.4">
      <c r="A6" s="90"/>
      <c r="B6" s="90"/>
      <c r="C6" s="90"/>
      <c r="D6" s="90"/>
      <c r="E6" s="90"/>
      <c r="F6" s="90"/>
      <c r="G6" s="90"/>
      <c r="H6" s="90"/>
      <c r="I6" s="90"/>
    </row>
    <row r="7" spans="1:9" x14ac:dyDescent="0.4">
      <c r="A7" s="90"/>
      <c r="B7" s="90"/>
      <c r="C7" s="90"/>
      <c r="D7" s="90"/>
      <c r="E7" s="90"/>
      <c r="F7" s="90"/>
      <c r="G7" s="90"/>
      <c r="H7" s="90"/>
      <c r="I7" s="90"/>
    </row>
    <row r="8" spans="1:9" x14ac:dyDescent="0.4">
      <c r="A8" s="90"/>
      <c r="B8" s="90"/>
      <c r="C8" s="90"/>
      <c r="D8" s="90"/>
      <c r="E8" s="90"/>
      <c r="F8" s="90"/>
      <c r="G8" s="90"/>
      <c r="H8" s="90"/>
      <c r="I8" s="90"/>
    </row>
    <row r="9" spans="1:9" x14ac:dyDescent="0.4">
      <c r="A9" s="90"/>
      <c r="B9" s="90"/>
      <c r="C9" s="90"/>
      <c r="D9" s="90"/>
      <c r="E9" s="90"/>
      <c r="F9" s="90"/>
      <c r="G9" s="90"/>
      <c r="H9" s="90"/>
      <c r="I9" s="90"/>
    </row>
    <row r="10" spans="1:9" x14ac:dyDescent="0.4">
      <c r="A10" s="90"/>
      <c r="B10" s="90"/>
      <c r="C10" s="90"/>
      <c r="D10" s="90"/>
      <c r="E10" s="90"/>
      <c r="F10" s="90"/>
      <c r="G10" s="90"/>
      <c r="H10" s="90"/>
      <c r="I10" s="90"/>
    </row>
    <row r="11" spans="1:9" x14ac:dyDescent="0.4">
      <c r="A11" s="90"/>
      <c r="B11" s="90"/>
      <c r="C11" s="90"/>
      <c r="D11" s="90"/>
      <c r="E11" s="90"/>
      <c r="F11" s="90"/>
      <c r="G11" s="90"/>
      <c r="H11" s="90"/>
      <c r="I11" s="90"/>
    </row>
    <row r="12" spans="1:9" x14ac:dyDescent="0.4">
      <c r="A12" s="90"/>
      <c r="B12" s="90"/>
      <c r="C12" s="90"/>
      <c r="D12" s="90"/>
      <c r="E12" s="90"/>
      <c r="F12" s="90"/>
      <c r="G12" s="90"/>
      <c r="H12" s="90"/>
      <c r="I12" s="90"/>
    </row>
    <row r="13" spans="1:9" x14ac:dyDescent="0.4">
      <c r="A13" s="90"/>
      <c r="B13" s="90"/>
      <c r="C13" s="90"/>
      <c r="D13" s="90"/>
      <c r="E13" s="90"/>
      <c r="F13" s="90"/>
      <c r="G13" s="90"/>
      <c r="H13" s="90"/>
      <c r="I13" s="90"/>
    </row>
    <row r="14" spans="1:9" x14ac:dyDescent="0.4">
      <c r="A14" s="90"/>
      <c r="B14" s="90"/>
      <c r="C14" s="90"/>
      <c r="D14" s="90"/>
      <c r="E14" s="90"/>
      <c r="F14" s="90"/>
      <c r="G14" s="90"/>
      <c r="H14" s="90"/>
      <c r="I14" s="90"/>
    </row>
    <row r="15" spans="1:9" x14ac:dyDescent="0.4">
      <c r="A15" s="90"/>
      <c r="B15" s="90"/>
      <c r="C15" s="90"/>
      <c r="D15" s="90"/>
      <c r="E15" s="90"/>
      <c r="F15" s="90"/>
      <c r="G15" s="90"/>
      <c r="H15" s="90"/>
      <c r="I15" s="90"/>
    </row>
    <row r="16" spans="1:9" x14ac:dyDescent="0.4">
      <c r="A16" s="90"/>
      <c r="B16" s="90"/>
      <c r="C16" s="90"/>
      <c r="D16" s="90"/>
      <c r="E16" s="90"/>
      <c r="F16" s="90"/>
      <c r="G16" s="90"/>
      <c r="H16" s="90"/>
      <c r="I16" s="90"/>
    </row>
    <row r="17" spans="1:9" x14ac:dyDescent="0.4">
      <c r="A17" s="90"/>
      <c r="B17" s="90"/>
      <c r="C17" s="90"/>
      <c r="D17" s="90"/>
      <c r="E17" s="90"/>
      <c r="F17" s="90"/>
      <c r="G17" s="90"/>
      <c r="H17" s="90"/>
      <c r="I17" s="90"/>
    </row>
    <row r="18" spans="1:9" x14ac:dyDescent="0.4">
      <c r="A18" s="90"/>
      <c r="B18" s="90"/>
      <c r="C18" s="90"/>
      <c r="D18" s="90"/>
      <c r="E18" s="90"/>
      <c r="F18" s="90"/>
      <c r="G18" s="90"/>
      <c r="H18" s="90"/>
      <c r="I18" s="90"/>
    </row>
    <row r="19" spans="1:9" x14ac:dyDescent="0.4">
      <c r="A19" s="90"/>
      <c r="B19" s="90"/>
      <c r="C19" s="90"/>
      <c r="D19" s="90"/>
      <c r="E19" s="90"/>
      <c r="F19" s="90"/>
      <c r="G19" s="90"/>
      <c r="H19" s="90"/>
      <c r="I19" s="90"/>
    </row>
    <row r="20" spans="1:9" x14ac:dyDescent="0.4">
      <c r="A20" s="90"/>
      <c r="B20" s="90"/>
      <c r="C20" s="90"/>
      <c r="D20" s="90"/>
      <c r="E20" s="90"/>
      <c r="F20" s="90"/>
      <c r="G20" s="90"/>
      <c r="H20" s="90"/>
      <c r="I20" s="90"/>
    </row>
    <row r="21" spans="1:9" x14ac:dyDescent="0.4">
      <c r="A21" s="90"/>
      <c r="B21" s="90"/>
      <c r="C21" s="90"/>
      <c r="D21" s="90"/>
      <c r="E21" s="90"/>
      <c r="F21" s="90"/>
      <c r="G21" s="90"/>
      <c r="H21" s="90"/>
      <c r="I21" s="90"/>
    </row>
    <row r="22" spans="1:9" x14ac:dyDescent="0.4">
      <c r="A22" s="90"/>
      <c r="B22" s="90"/>
      <c r="C22" s="90"/>
      <c r="D22" s="90"/>
      <c r="E22" s="90"/>
      <c r="F22" s="90"/>
      <c r="G22" s="90"/>
      <c r="H22" s="90"/>
      <c r="I22" s="90"/>
    </row>
    <row r="23" spans="1:9" x14ac:dyDescent="0.4">
      <c r="A23" s="90"/>
      <c r="B23" s="90"/>
      <c r="C23" s="90"/>
      <c r="D23" s="90"/>
      <c r="E23" s="90"/>
      <c r="F23" s="90"/>
      <c r="G23" s="90"/>
      <c r="H23" s="90"/>
      <c r="I23" s="90"/>
    </row>
    <row r="24" spans="1:9" x14ac:dyDescent="0.4">
      <c r="A24" s="90"/>
      <c r="B24" s="90"/>
      <c r="C24" s="90"/>
      <c r="D24" s="90"/>
      <c r="E24" s="90"/>
      <c r="F24" s="90"/>
      <c r="G24" s="90"/>
      <c r="H24" s="90"/>
      <c r="I24" s="90"/>
    </row>
    <row r="25" spans="1:9" x14ac:dyDescent="0.4">
      <c r="A25" s="90"/>
      <c r="B25" s="90"/>
      <c r="C25" s="90"/>
      <c r="D25" s="90"/>
      <c r="E25" s="90"/>
      <c r="F25" s="90"/>
      <c r="G25" s="90"/>
      <c r="H25" s="90"/>
      <c r="I25" s="90"/>
    </row>
    <row r="26" spans="1:9" x14ac:dyDescent="0.4">
      <c r="A26" s="90"/>
      <c r="B26" s="90"/>
      <c r="C26" s="90"/>
      <c r="D26" s="90"/>
      <c r="E26" s="90"/>
      <c r="F26" s="90"/>
      <c r="G26" s="90"/>
      <c r="H26" s="90"/>
      <c r="I26" s="90"/>
    </row>
    <row r="27" spans="1:9" x14ac:dyDescent="0.4">
      <c r="A27" s="90"/>
      <c r="B27" s="90"/>
      <c r="C27" s="90"/>
      <c r="D27" s="90"/>
      <c r="E27" s="90"/>
      <c r="F27" s="90"/>
      <c r="G27" s="90"/>
      <c r="H27" s="90"/>
      <c r="I27" s="90"/>
    </row>
    <row r="28" spans="1:9" x14ac:dyDescent="0.4">
      <c r="A28" s="90"/>
      <c r="B28" s="90"/>
      <c r="C28" s="90"/>
      <c r="D28" s="90"/>
      <c r="E28" s="90"/>
      <c r="F28" s="90"/>
      <c r="G28" s="90"/>
      <c r="H28" s="90"/>
      <c r="I28" s="90"/>
    </row>
    <row r="29" spans="1:9" x14ac:dyDescent="0.4">
      <c r="A29" s="90"/>
      <c r="B29" s="90"/>
      <c r="C29" s="90"/>
      <c r="D29" s="90"/>
      <c r="E29" s="90"/>
      <c r="F29" s="90"/>
      <c r="G29" s="90"/>
      <c r="H29" s="90"/>
      <c r="I29" s="90"/>
    </row>
    <row r="30" spans="1:9" x14ac:dyDescent="0.4">
      <c r="A30" s="90"/>
      <c r="B30" s="90"/>
      <c r="C30" s="90"/>
      <c r="D30" s="90"/>
      <c r="E30" s="90"/>
      <c r="F30" s="90"/>
      <c r="G30" s="90"/>
      <c r="H30" s="90"/>
      <c r="I30" s="90"/>
    </row>
    <row r="31" spans="1:9" x14ac:dyDescent="0.4">
      <c r="A31" s="90"/>
      <c r="B31" s="90"/>
      <c r="C31" s="90"/>
      <c r="D31" s="90"/>
      <c r="E31" s="90"/>
      <c r="F31" s="90"/>
      <c r="G31" s="90"/>
      <c r="H31" s="90"/>
      <c r="I31" s="90"/>
    </row>
    <row r="32" spans="1:9" x14ac:dyDescent="0.4">
      <c r="A32" s="90"/>
      <c r="B32" s="90"/>
      <c r="C32" s="90"/>
      <c r="D32" s="90"/>
      <c r="E32" s="90"/>
      <c r="F32" s="90"/>
      <c r="G32" s="90"/>
      <c r="H32" s="90"/>
      <c r="I32" s="90"/>
    </row>
    <row r="33" spans="1:9" x14ac:dyDescent="0.4">
      <c r="A33" s="90"/>
      <c r="B33" s="90"/>
      <c r="C33" s="90"/>
      <c r="D33" s="90"/>
      <c r="E33" s="90"/>
      <c r="F33" s="90"/>
      <c r="G33" s="90"/>
      <c r="H33" s="90"/>
      <c r="I33" s="90"/>
    </row>
    <row r="34" spans="1:9" x14ac:dyDescent="0.4">
      <c r="A34" s="90"/>
      <c r="B34" s="90"/>
      <c r="C34" s="90"/>
      <c r="D34" s="90"/>
      <c r="E34" s="90"/>
      <c r="F34" s="90"/>
      <c r="G34" s="90"/>
      <c r="H34" s="90"/>
      <c r="I34" s="90"/>
    </row>
    <row r="35" spans="1:9" x14ac:dyDescent="0.4">
      <c r="A35" s="90"/>
      <c r="B35" s="90"/>
      <c r="C35" s="90"/>
      <c r="D35" s="90"/>
      <c r="E35" s="90"/>
      <c r="F35" s="90"/>
      <c r="G35" s="90"/>
      <c r="H35" s="90"/>
      <c r="I35" s="90"/>
    </row>
    <row r="36" spans="1:9" x14ac:dyDescent="0.4">
      <c r="A36" s="90"/>
      <c r="B36" s="90"/>
      <c r="C36" s="90"/>
      <c r="D36" s="90"/>
      <c r="E36" s="90"/>
      <c r="F36" s="90"/>
      <c r="G36" s="90"/>
      <c r="H36" s="90"/>
      <c r="I36" s="90"/>
    </row>
    <row r="37" spans="1:9" x14ac:dyDescent="0.4">
      <c r="A37" s="90"/>
      <c r="B37" s="90"/>
      <c r="C37" s="90"/>
      <c r="D37" s="90"/>
      <c r="E37" s="90"/>
      <c r="F37" s="90"/>
      <c r="G37" s="90"/>
      <c r="H37" s="90"/>
      <c r="I37" s="90"/>
    </row>
    <row r="38" spans="1:9" x14ac:dyDescent="0.4">
      <c r="A38" s="90"/>
      <c r="B38" s="90"/>
      <c r="C38" s="90"/>
      <c r="D38" s="90"/>
      <c r="E38" s="90"/>
      <c r="F38" s="90"/>
      <c r="G38" s="90"/>
      <c r="H38" s="90"/>
      <c r="I38" s="90"/>
    </row>
    <row r="39" spans="1:9" x14ac:dyDescent="0.4">
      <c r="A39" s="90"/>
      <c r="B39" s="90"/>
      <c r="C39" s="90"/>
      <c r="D39" s="90"/>
      <c r="E39" s="90"/>
      <c r="F39" s="90"/>
      <c r="G39" s="90"/>
      <c r="H39" s="90"/>
      <c r="I39" s="90"/>
    </row>
    <row r="40" spans="1:9" x14ac:dyDescent="0.4">
      <c r="A40" s="90"/>
      <c r="B40" s="90"/>
      <c r="C40" s="90"/>
      <c r="D40" s="90"/>
      <c r="E40" s="90"/>
      <c r="F40" s="90"/>
      <c r="G40" s="90"/>
      <c r="H40" s="90"/>
      <c r="I40" s="90"/>
    </row>
    <row r="41" spans="1:9" x14ac:dyDescent="0.4">
      <c r="A41" s="90"/>
      <c r="B41" s="90"/>
      <c r="C41" s="90"/>
      <c r="D41" s="90"/>
      <c r="E41" s="90"/>
      <c r="F41" s="90"/>
      <c r="G41" s="90"/>
      <c r="H41" s="90"/>
      <c r="I41" s="90"/>
    </row>
    <row r="42" spans="1:9" x14ac:dyDescent="0.4">
      <c r="A42" s="90"/>
      <c r="B42" s="90"/>
      <c r="C42" s="90"/>
      <c r="D42" s="90"/>
      <c r="E42" s="90"/>
      <c r="F42" s="90"/>
      <c r="G42" s="90"/>
      <c r="H42" s="90"/>
      <c r="I42" s="90"/>
    </row>
    <row r="43" spans="1:9" x14ac:dyDescent="0.4">
      <c r="A43" s="90"/>
      <c r="B43" s="90"/>
      <c r="C43" s="90"/>
      <c r="D43" s="90"/>
      <c r="E43" s="90"/>
      <c r="F43" s="90"/>
      <c r="G43" s="90"/>
      <c r="H43" s="90"/>
      <c r="I43" s="90"/>
    </row>
    <row r="44" spans="1:9" x14ac:dyDescent="0.4">
      <c r="A44" s="90"/>
      <c r="B44" s="90"/>
      <c r="C44" s="90"/>
      <c r="D44" s="90"/>
      <c r="E44" s="90"/>
      <c r="F44" s="90"/>
      <c r="G44" s="90"/>
      <c r="H44" s="90"/>
      <c r="I44" s="90"/>
    </row>
    <row r="45" spans="1:9" x14ac:dyDescent="0.4">
      <c r="A45" s="90"/>
      <c r="B45" s="90"/>
      <c r="C45" s="90"/>
      <c r="D45" s="90"/>
      <c r="E45" s="90"/>
      <c r="F45" s="90"/>
      <c r="G45" s="90"/>
      <c r="H45" s="90"/>
      <c r="I45" s="90"/>
    </row>
    <row r="46" spans="1:9" x14ac:dyDescent="0.4">
      <c r="A46" s="90"/>
      <c r="B46" s="90"/>
      <c r="C46" s="90"/>
      <c r="D46" s="90"/>
      <c r="E46" s="90"/>
      <c r="F46" s="90"/>
      <c r="G46" s="90"/>
      <c r="H46" s="90"/>
      <c r="I46" s="90"/>
    </row>
    <row r="47" spans="1:9" x14ac:dyDescent="0.4">
      <c r="A47" s="90"/>
      <c r="B47" s="90"/>
      <c r="C47" s="90"/>
      <c r="D47" s="90"/>
      <c r="E47" s="90"/>
      <c r="F47" s="90"/>
      <c r="G47" s="90"/>
      <c r="H47" s="90"/>
      <c r="I47" s="90"/>
    </row>
    <row r="48" spans="1:9" x14ac:dyDescent="0.4">
      <c r="A48" s="90"/>
      <c r="B48" s="90"/>
      <c r="C48" s="90"/>
      <c r="D48" s="90"/>
      <c r="E48" s="90"/>
      <c r="F48" s="90"/>
      <c r="G48" s="90"/>
      <c r="H48" s="90"/>
      <c r="I48" s="90"/>
    </row>
    <row r="49" spans="1:9" x14ac:dyDescent="0.4">
      <c r="A49" s="91" t="s">
        <v>155</v>
      </c>
      <c r="B49" s="91"/>
      <c r="C49" s="91"/>
      <c r="D49" s="91"/>
      <c r="E49" s="91"/>
      <c r="F49" s="90"/>
      <c r="G49" s="90"/>
      <c r="H49" s="90"/>
      <c r="I49" s="90"/>
    </row>
    <row r="50" spans="1:9" x14ac:dyDescent="0.4">
      <c r="A50" s="92" t="s">
        <v>156</v>
      </c>
      <c r="B50" s="91"/>
      <c r="C50" s="91"/>
      <c r="D50" s="91"/>
      <c r="E50" s="91"/>
      <c r="F50" s="90"/>
      <c r="G50" s="90"/>
      <c r="H50" s="90"/>
      <c r="I50" s="90"/>
    </row>
    <row r="51" spans="1:9" x14ac:dyDescent="0.4">
      <c r="B51" s="90"/>
      <c r="C51" s="90"/>
      <c r="D51" s="90"/>
      <c r="E51" s="90"/>
      <c r="F51" s="90"/>
      <c r="G51" s="90"/>
      <c r="H51" s="90"/>
      <c r="I51" s="90"/>
    </row>
    <row r="52" spans="1:9" x14ac:dyDescent="0.4">
      <c r="A52" s="90"/>
      <c r="B52" s="90"/>
      <c r="C52" s="90"/>
      <c r="D52" s="90"/>
      <c r="E52" s="90"/>
      <c r="F52" s="90"/>
      <c r="G52" s="90"/>
      <c r="H52" s="90"/>
      <c r="I52" s="90"/>
    </row>
    <row r="53" spans="1:9" x14ac:dyDescent="0.4">
      <c r="A53" s="90"/>
      <c r="B53" s="90"/>
      <c r="C53" s="90"/>
      <c r="D53" s="90"/>
      <c r="E53" s="90"/>
      <c r="F53" s="90"/>
      <c r="G53" s="90"/>
      <c r="H53" s="90"/>
      <c r="I53" s="90"/>
    </row>
  </sheetData>
  <sheetProtection algorithmName="SHA-512" hashValue="ResCHmHs6LkgO5OjJrA38F3zkrohSQLXZ7grLc5CKcBuDRrMPzaV2ZHFC/TZ5dS1A4qi1H6ftQVTuGkxEyynkQ==" saltValue="UZ9cz3WS/+0TEqip4ToHvQ==" spinCount="100000" sheet="1" objects="1" scenarios="1"/>
  <hyperlinks>
    <hyperlink ref="A50" r:id="rId1" xr:uid="{D05D68D9-AA4F-41D9-9C67-4BD172EAC796}"/>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B8C0E-22AF-4A56-BF04-0D47AE9CEAC4}">
  <dimension ref="A1:C7"/>
  <sheetViews>
    <sheetView workbookViewId="0">
      <selection sqref="A1:C1"/>
    </sheetView>
  </sheetViews>
  <sheetFormatPr baseColWidth="10" defaultColWidth="11.42578125" defaultRowHeight="13.9" x14ac:dyDescent="0.4"/>
  <cols>
    <col min="1" max="3" width="27.5703125" style="72" customWidth="1"/>
    <col min="4" max="16384" width="11.42578125" style="72"/>
  </cols>
  <sheetData>
    <row r="1" spans="1:3" s="71" customFormat="1" ht="15" x14ac:dyDescent="0.4">
      <c r="A1" s="102" t="s">
        <v>55</v>
      </c>
      <c r="B1" s="102"/>
      <c r="C1" s="102"/>
    </row>
    <row r="2" spans="1:3" s="71" customFormat="1" ht="79.7" customHeight="1" x14ac:dyDescent="0.4">
      <c r="A2" s="100" t="s">
        <v>143</v>
      </c>
      <c r="B2" s="101"/>
      <c r="C2" s="101"/>
    </row>
    <row r="3" spans="1:3" s="71" customFormat="1" ht="66.2" customHeight="1" x14ac:dyDescent="0.4">
      <c r="A3" s="100" t="s">
        <v>69</v>
      </c>
      <c r="B3" s="101"/>
      <c r="C3" s="101"/>
    </row>
    <row r="4" spans="1:3" s="71" customFormat="1" ht="45" customHeight="1" x14ac:dyDescent="0.4">
      <c r="A4" s="100" t="s">
        <v>56</v>
      </c>
      <c r="B4" s="101"/>
      <c r="C4" s="101"/>
    </row>
    <row r="5" spans="1:3" s="71" customFormat="1" ht="45" customHeight="1" x14ac:dyDescent="0.4">
      <c r="A5" s="100" t="s">
        <v>70</v>
      </c>
      <c r="B5" s="100"/>
      <c r="C5" s="100"/>
    </row>
    <row r="6" spans="1:3" s="71" customFormat="1" ht="70.25" customHeight="1" x14ac:dyDescent="0.4">
      <c r="A6" s="100" t="s">
        <v>71</v>
      </c>
      <c r="B6" s="101"/>
      <c r="C6" s="101"/>
    </row>
    <row r="7" spans="1:3" s="71" customFormat="1" ht="65.25" customHeight="1" x14ac:dyDescent="0.4">
      <c r="A7" s="100" t="s">
        <v>157</v>
      </c>
      <c r="B7" s="101"/>
      <c r="C7" s="101"/>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F2549-D92E-42DC-A6DB-9C7BA9EA1F59}">
  <dimension ref="A1:D16"/>
  <sheetViews>
    <sheetView workbookViewId="0"/>
  </sheetViews>
  <sheetFormatPr baseColWidth="10" defaultColWidth="11.42578125" defaultRowHeight="15.4" x14ac:dyDescent="0.45"/>
  <cols>
    <col min="1" max="3" width="27.5703125" style="75" customWidth="1"/>
    <col min="4" max="16384" width="11.42578125" style="75"/>
  </cols>
  <sheetData>
    <row r="1" spans="1:4" s="74" customFormat="1" x14ac:dyDescent="0.4">
      <c r="A1" s="73" t="s">
        <v>10</v>
      </c>
      <c r="B1" s="73"/>
      <c r="C1" s="73"/>
      <c r="D1" s="73"/>
    </row>
    <row r="2" spans="1:4" s="74" customFormat="1" ht="72" customHeight="1" x14ac:dyDescent="0.4">
      <c r="A2" s="104" t="s">
        <v>23</v>
      </c>
      <c r="B2" s="105"/>
      <c r="C2" s="105"/>
    </row>
    <row r="3" spans="1:4" s="74" customFormat="1" ht="59.45" customHeight="1" x14ac:dyDescent="0.4">
      <c r="A3" s="104" t="s">
        <v>24</v>
      </c>
      <c r="B3" s="105"/>
      <c r="C3" s="105"/>
    </row>
    <row r="4" spans="1:4" s="74" customFormat="1" ht="108" customHeight="1" x14ac:dyDescent="0.4">
      <c r="A4" s="104" t="s">
        <v>25</v>
      </c>
      <c r="B4" s="105"/>
      <c r="C4" s="105"/>
    </row>
    <row r="5" spans="1:4" s="74" customFormat="1" ht="154.5" customHeight="1" x14ac:dyDescent="0.4">
      <c r="A5" s="104" t="s">
        <v>26</v>
      </c>
      <c r="B5" s="104"/>
      <c r="C5" s="104"/>
    </row>
    <row r="6" spans="1:4" s="74" customFormat="1" ht="141.94999999999999" customHeight="1" x14ac:dyDescent="0.4">
      <c r="A6" s="104" t="s">
        <v>27</v>
      </c>
      <c r="B6" s="104"/>
      <c r="C6" s="104"/>
    </row>
    <row r="7" spans="1:4" s="74" customFormat="1" ht="195.2" customHeight="1" x14ac:dyDescent="0.4">
      <c r="A7" s="104" t="s">
        <v>144</v>
      </c>
      <c r="B7" s="105"/>
      <c r="C7" s="105"/>
    </row>
    <row r="8" spans="1:4" s="74" customFormat="1" ht="79.7" customHeight="1" x14ac:dyDescent="0.4">
      <c r="A8" s="104" t="s">
        <v>53</v>
      </c>
      <c r="B8" s="105"/>
      <c r="C8" s="105"/>
    </row>
    <row r="9" spans="1:4" x14ac:dyDescent="0.45">
      <c r="A9" s="103"/>
      <c r="B9" s="103"/>
      <c r="C9" s="103"/>
    </row>
    <row r="10" spans="1:4" x14ac:dyDescent="0.45">
      <c r="A10" s="103"/>
      <c r="B10" s="103"/>
      <c r="C10" s="103"/>
    </row>
    <row r="11" spans="1:4" x14ac:dyDescent="0.45">
      <c r="A11" s="103"/>
      <c r="B11" s="103"/>
      <c r="C11" s="103"/>
    </row>
    <row r="12" spans="1:4" x14ac:dyDescent="0.45">
      <c r="A12" s="103"/>
      <c r="B12" s="103"/>
      <c r="C12" s="103"/>
    </row>
    <row r="13" spans="1:4" x14ac:dyDescent="0.45">
      <c r="A13" s="103"/>
      <c r="B13" s="103"/>
      <c r="C13" s="103"/>
    </row>
    <row r="14" spans="1:4" x14ac:dyDescent="0.45">
      <c r="A14" s="103"/>
      <c r="B14" s="103"/>
      <c r="C14" s="103"/>
    </row>
    <row r="15" spans="1:4" x14ac:dyDescent="0.45">
      <c r="A15" s="103"/>
      <c r="B15" s="103"/>
      <c r="C15" s="103"/>
    </row>
    <row r="16" spans="1:4" x14ac:dyDescent="0.45">
      <c r="A16" s="103"/>
      <c r="B16" s="103"/>
      <c r="C16" s="103"/>
    </row>
  </sheetData>
  <sheetProtection algorithmName="SHA-512" hashValue="X4YW5P0bcVnET9XNkGqQb+4B3PIjGG8OYiTgXjTURvOVJEDHkhGFUwNDEqlp22ANQf+tqiu3EFpG74NdHtHurA==" saltValue="GqyYrvcUJvlZMlaxUEoPRw=="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2F98A-2D8D-4168-8F06-A36D86BA4F15}">
  <sheetPr>
    <pageSetUpPr fitToPage="1"/>
  </sheetPr>
  <dimension ref="A1:E11"/>
  <sheetViews>
    <sheetView workbookViewId="0">
      <selection sqref="A1:C1"/>
    </sheetView>
  </sheetViews>
  <sheetFormatPr baseColWidth="10" defaultColWidth="11.42578125" defaultRowHeight="15.4" x14ac:dyDescent="0.45"/>
  <cols>
    <col min="1" max="3" width="27.5703125" style="76" customWidth="1"/>
    <col min="4" max="16384" width="11.42578125" style="76"/>
  </cols>
  <sheetData>
    <row r="1" spans="1:5" ht="27.75" customHeight="1" x14ac:dyDescent="0.45">
      <c r="A1" s="106" t="s">
        <v>145</v>
      </c>
      <c r="B1" s="106"/>
      <c r="C1" s="106"/>
    </row>
    <row r="2" spans="1:5" s="77" customFormat="1" ht="100.25" customHeight="1" x14ac:dyDescent="0.4">
      <c r="A2" s="104" t="s">
        <v>146</v>
      </c>
      <c r="B2" s="105"/>
      <c r="C2" s="105"/>
      <c r="E2" s="78"/>
    </row>
    <row r="3" spans="1:5" s="77" customFormat="1" ht="45" customHeight="1" x14ac:dyDescent="0.4">
      <c r="A3" s="104" t="s">
        <v>147</v>
      </c>
      <c r="B3" s="105"/>
      <c r="C3" s="105"/>
      <c r="E3" s="78"/>
    </row>
    <row r="4" spans="1:5" s="77" customFormat="1" ht="66.75" customHeight="1" x14ac:dyDescent="0.4">
      <c r="A4" s="107" t="s">
        <v>148</v>
      </c>
      <c r="B4" s="108"/>
      <c r="C4" s="109"/>
      <c r="E4" s="78"/>
    </row>
    <row r="5" spans="1:5" ht="30.75" x14ac:dyDescent="0.45">
      <c r="A5" s="79" t="s">
        <v>36</v>
      </c>
      <c r="B5" s="79" t="s">
        <v>38</v>
      </c>
    </row>
    <row r="6" spans="1:5" x14ac:dyDescent="0.45">
      <c r="A6" s="80">
        <v>1379</v>
      </c>
      <c r="B6" s="80">
        <v>1380</v>
      </c>
    </row>
    <row r="7" spans="1:5" x14ac:dyDescent="0.45">
      <c r="A7" s="80">
        <v>179.34</v>
      </c>
      <c r="B7" s="80">
        <v>179</v>
      </c>
    </row>
    <row r="8" spans="1:5" x14ac:dyDescent="0.45">
      <c r="A8" s="80">
        <v>80.12</v>
      </c>
      <c r="B8" s="80">
        <v>80.099999999999994</v>
      </c>
    </row>
    <row r="9" spans="1:5" x14ac:dyDescent="0.45">
      <c r="A9" s="80">
        <v>7.8</v>
      </c>
      <c r="B9" s="81">
        <v>7.8</v>
      </c>
    </row>
    <row r="10" spans="1:5" ht="24" hidden="1" customHeight="1" x14ac:dyDescent="0.45">
      <c r="A10" s="110"/>
      <c r="B10" s="111"/>
      <c r="C10" s="111"/>
    </row>
    <row r="11" spans="1:5" x14ac:dyDescent="0.45">
      <c r="A11" s="80">
        <v>7.8320000000000001E-2</v>
      </c>
      <c r="B11" s="82">
        <v>7.8299999999999995E-2</v>
      </c>
    </row>
  </sheetData>
  <sheetProtection algorithmName="SHA-512" hashValue="EIWEfdUehnw9jSb3BKWX42UaqFvNQsXe+yOu0wC1W4gHFVEUDFTb5819yTEhvyWh4y9ZgSxPThy9cTs/dbczIg==" saltValue="smuvtRHli21elr3fT517T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E01D-A886-414F-AFD4-82A0653D181A}">
  <dimension ref="A1:H20"/>
  <sheetViews>
    <sheetView zoomScaleNormal="100" workbookViewId="0">
      <selection sqref="A1:H1"/>
    </sheetView>
  </sheetViews>
  <sheetFormatPr baseColWidth="10" defaultColWidth="11.42578125" defaultRowHeight="13.9" x14ac:dyDescent="0.4"/>
  <cols>
    <col min="1" max="8" width="10.5703125" style="84" customWidth="1"/>
    <col min="9" max="256" width="11.42578125" style="84"/>
    <col min="257" max="264" width="10.5703125" style="84" customWidth="1"/>
    <col min="265" max="512" width="11.42578125" style="84"/>
    <col min="513" max="520" width="10.5703125" style="84" customWidth="1"/>
    <col min="521" max="768" width="11.42578125" style="84"/>
    <col min="769" max="776" width="10.5703125" style="84" customWidth="1"/>
    <col min="777" max="1024" width="11.42578125" style="84"/>
    <col min="1025" max="1032" width="10.5703125" style="84" customWidth="1"/>
    <col min="1033" max="1280" width="11.42578125" style="84"/>
    <col min="1281" max="1288" width="10.5703125" style="84" customWidth="1"/>
    <col min="1289" max="1536" width="11.42578125" style="84"/>
    <col min="1537" max="1544" width="10.5703125" style="84" customWidth="1"/>
    <col min="1545" max="1792" width="11.42578125" style="84"/>
    <col min="1793" max="1800" width="10.5703125" style="84" customWidth="1"/>
    <col min="1801" max="2048" width="11.42578125" style="84"/>
    <col min="2049" max="2056" width="10.5703125" style="84" customWidth="1"/>
    <col min="2057" max="2304" width="11.42578125" style="84"/>
    <col min="2305" max="2312" width="10.5703125" style="84" customWidth="1"/>
    <col min="2313" max="2560" width="11.42578125" style="84"/>
    <col min="2561" max="2568" width="10.5703125" style="84" customWidth="1"/>
    <col min="2569" max="2816" width="11.42578125" style="84"/>
    <col min="2817" max="2824" width="10.5703125" style="84" customWidth="1"/>
    <col min="2825" max="3072" width="11.42578125" style="84"/>
    <col min="3073" max="3080" width="10.5703125" style="84" customWidth="1"/>
    <col min="3081" max="3328" width="11.42578125" style="84"/>
    <col min="3329" max="3336" width="10.5703125" style="84" customWidth="1"/>
    <col min="3337" max="3584" width="11.42578125" style="84"/>
    <col min="3585" max="3592" width="10.5703125" style="84" customWidth="1"/>
    <col min="3593" max="3840" width="11.42578125" style="84"/>
    <col min="3841" max="3848" width="10.5703125" style="84" customWidth="1"/>
    <col min="3849" max="4096" width="11.42578125" style="84"/>
    <col min="4097" max="4104" width="10.5703125" style="84" customWidth="1"/>
    <col min="4105" max="4352" width="11.42578125" style="84"/>
    <col min="4353" max="4360" width="10.5703125" style="84" customWidth="1"/>
    <col min="4361" max="4608" width="11.42578125" style="84"/>
    <col min="4609" max="4616" width="10.5703125" style="84" customWidth="1"/>
    <col min="4617" max="4864" width="11.42578125" style="84"/>
    <col min="4865" max="4872" width="10.5703125" style="84" customWidth="1"/>
    <col min="4873" max="5120" width="11.42578125" style="84"/>
    <col min="5121" max="5128" width="10.5703125" style="84" customWidth="1"/>
    <col min="5129" max="5376" width="11.42578125" style="84"/>
    <col min="5377" max="5384" width="10.5703125" style="84" customWidth="1"/>
    <col min="5385" max="5632" width="11.42578125" style="84"/>
    <col min="5633" max="5640" width="10.5703125" style="84" customWidth="1"/>
    <col min="5641" max="5888" width="11.42578125" style="84"/>
    <col min="5889" max="5896" width="10.5703125" style="84" customWidth="1"/>
    <col min="5897" max="6144" width="11.42578125" style="84"/>
    <col min="6145" max="6152" width="10.5703125" style="84" customWidth="1"/>
    <col min="6153" max="6400" width="11.42578125" style="84"/>
    <col min="6401" max="6408" width="10.5703125" style="84" customWidth="1"/>
    <col min="6409" max="6656" width="11.42578125" style="84"/>
    <col min="6657" max="6664" width="10.5703125" style="84" customWidth="1"/>
    <col min="6665" max="6912" width="11.42578125" style="84"/>
    <col min="6913" max="6920" width="10.5703125" style="84" customWidth="1"/>
    <col min="6921" max="7168" width="11.42578125" style="84"/>
    <col min="7169" max="7176" width="10.5703125" style="84" customWidth="1"/>
    <col min="7177" max="7424" width="11.42578125" style="84"/>
    <col min="7425" max="7432" width="10.5703125" style="84" customWidth="1"/>
    <col min="7433" max="7680" width="11.42578125" style="84"/>
    <col min="7681" max="7688" width="10.5703125" style="84" customWidth="1"/>
    <col min="7689" max="7936" width="11.42578125" style="84"/>
    <col min="7937" max="7944" width="10.5703125" style="84" customWidth="1"/>
    <col min="7945" max="8192" width="11.42578125" style="84"/>
    <col min="8193" max="8200" width="10.5703125" style="84" customWidth="1"/>
    <col min="8201" max="8448" width="11.42578125" style="84"/>
    <col min="8449" max="8456" width="10.5703125" style="84" customWidth="1"/>
    <col min="8457" max="8704" width="11.42578125" style="84"/>
    <col min="8705" max="8712" width="10.5703125" style="84" customWidth="1"/>
    <col min="8713" max="8960" width="11.42578125" style="84"/>
    <col min="8961" max="8968" width="10.5703125" style="84" customWidth="1"/>
    <col min="8969" max="9216" width="11.42578125" style="84"/>
    <col min="9217" max="9224" width="10.5703125" style="84" customWidth="1"/>
    <col min="9225" max="9472" width="11.42578125" style="84"/>
    <col min="9473" max="9480" width="10.5703125" style="84" customWidth="1"/>
    <col min="9481" max="9728" width="11.42578125" style="84"/>
    <col min="9729" max="9736" width="10.5703125" style="84" customWidth="1"/>
    <col min="9737" max="9984" width="11.42578125" style="84"/>
    <col min="9985" max="9992" width="10.5703125" style="84" customWidth="1"/>
    <col min="9993" max="10240" width="11.42578125" style="84"/>
    <col min="10241" max="10248" width="10.5703125" style="84" customWidth="1"/>
    <col min="10249" max="10496" width="11.42578125" style="84"/>
    <col min="10497" max="10504" width="10.5703125" style="84" customWidth="1"/>
    <col min="10505" max="10752" width="11.42578125" style="84"/>
    <col min="10753" max="10760" width="10.5703125" style="84" customWidth="1"/>
    <col min="10761" max="11008" width="11.42578125" style="84"/>
    <col min="11009" max="11016" width="10.5703125" style="84" customWidth="1"/>
    <col min="11017" max="11264" width="11.42578125" style="84"/>
    <col min="11265" max="11272" width="10.5703125" style="84" customWidth="1"/>
    <col min="11273" max="11520" width="11.42578125" style="84"/>
    <col min="11521" max="11528" width="10.5703125" style="84" customWidth="1"/>
    <col min="11529" max="11776" width="11.42578125" style="84"/>
    <col min="11777" max="11784" width="10.5703125" style="84" customWidth="1"/>
    <col min="11785" max="12032" width="11.42578125" style="84"/>
    <col min="12033" max="12040" width="10.5703125" style="84" customWidth="1"/>
    <col min="12041" max="12288" width="11.42578125" style="84"/>
    <col min="12289" max="12296" width="10.5703125" style="84" customWidth="1"/>
    <col min="12297" max="12544" width="11.42578125" style="84"/>
    <col min="12545" max="12552" width="10.5703125" style="84" customWidth="1"/>
    <col min="12553" max="12800" width="11.42578125" style="84"/>
    <col min="12801" max="12808" width="10.5703125" style="84" customWidth="1"/>
    <col min="12809" max="13056" width="11.42578125" style="84"/>
    <col min="13057" max="13064" width="10.5703125" style="84" customWidth="1"/>
    <col min="13065" max="13312" width="11.42578125" style="84"/>
    <col min="13313" max="13320" width="10.5703125" style="84" customWidth="1"/>
    <col min="13321" max="13568" width="11.42578125" style="84"/>
    <col min="13569" max="13576" width="10.5703125" style="84" customWidth="1"/>
    <col min="13577" max="13824" width="11.42578125" style="84"/>
    <col min="13825" max="13832" width="10.5703125" style="84" customWidth="1"/>
    <col min="13833" max="14080" width="11.42578125" style="84"/>
    <col min="14081" max="14088" width="10.5703125" style="84" customWidth="1"/>
    <col min="14089" max="14336" width="11.42578125" style="84"/>
    <col min="14337" max="14344" width="10.5703125" style="84" customWidth="1"/>
    <col min="14345" max="14592" width="11.42578125" style="84"/>
    <col min="14593" max="14600" width="10.5703125" style="84" customWidth="1"/>
    <col min="14601" max="14848" width="11.42578125" style="84"/>
    <col min="14849" max="14856" width="10.5703125" style="84" customWidth="1"/>
    <col min="14857" max="15104" width="11.42578125" style="84"/>
    <col min="15105" max="15112" width="10.5703125" style="84" customWidth="1"/>
    <col min="15113" max="15360" width="11.42578125" style="84"/>
    <col min="15361" max="15368" width="10.5703125" style="84" customWidth="1"/>
    <col min="15369" max="15616" width="11.42578125" style="84"/>
    <col min="15617" max="15624" width="10.5703125" style="84" customWidth="1"/>
    <col min="15625" max="15872" width="11.42578125" style="84"/>
    <col min="15873" max="15880" width="10.5703125" style="84" customWidth="1"/>
    <col min="15881" max="16128" width="11.42578125" style="84"/>
    <col min="16129" max="16136" width="10.5703125" style="84" customWidth="1"/>
    <col min="16137" max="16384" width="11.42578125" style="84"/>
  </cols>
  <sheetData>
    <row r="1" spans="1:8" s="83" customFormat="1" ht="20.100000000000001" customHeight="1" x14ac:dyDescent="0.4">
      <c r="A1" s="114" t="s">
        <v>119</v>
      </c>
      <c r="B1" s="114"/>
      <c r="C1" s="114"/>
      <c r="D1" s="114"/>
      <c r="E1" s="114"/>
      <c r="F1" s="114"/>
      <c r="G1" s="114"/>
      <c r="H1" s="114"/>
    </row>
    <row r="2" spans="1:8" s="83" customFormat="1" ht="43.5" customHeight="1" x14ac:dyDescent="0.4">
      <c r="A2" s="113" t="s">
        <v>120</v>
      </c>
      <c r="B2" s="113"/>
      <c r="C2" s="113"/>
      <c r="D2" s="113"/>
      <c r="E2" s="113"/>
      <c r="F2" s="113"/>
      <c r="G2" s="113"/>
      <c r="H2" s="113"/>
    </row>
    <row r="3" spans="1:8" s="83" customFormat="1" ht="35.1" customHeight="1" x14ac:dyDescent="0.4">
      <c r="A3" s="113" t="s">
        <v>121</v>
      </c>
      <c r="B3" s="113"/>
      <c r="C3" s="113"/>
      <c r="D3" s="113"/>
      <c r="E3" s="113"/>
      <c r="F3" s="113"/>
      <c r="G3" s="113"/>
      <c r="H3" s="113"/>
    </row>
    <row r="4" spans="1:8" s="83" customFormat="1" ht="99.75" customHeight="1" x14ac:dyDescent="0.4">
      <c r="A4" s="113" t="s">
        <v>149</v>
      </c>
      <c r="B4" s="113"/>
      <c r="C4" s="113"/>
      <c r="D4" s="113"/>
      <c r="E4" s="113"/>
      <c r="F4" s="113"/>
      <c r="G4" s="113"/>
      <c r="H4" s="113"/>
    </row>
    <row r="5" spans="1:8" s="83" customFormat="1" ht="53.1" customHeight="1" x14ac:dyDescent="0.4">
      <c r="A5" s="113" t="s">
        <v>122</v>
      </c>
      <c r="B5" s="113"/>
      <c r="C5" s="113"/>
      <c r="D5" s="113"/>
      <c r="E5" s="113"/>
      <c r="F5" s="113"/>
      <c r="G5" s="113"/>
      <c r="H5" s="113"/>
    </row>
    <row r="6" spans="1:8" s="83" customFormat="1" ht="35.1" customHeight="1" x14ac:dyDescent="0.4">
      <c r="A6" s="113" t="s">
        <v>123</v>
      </c>
      <c r="B6" s="113"/>
      <c r="C6" s="113"/>
      <c r="D6" s="113"/>
      <c r="E6" s="113"/>
      <c r="F6" s="113"/>
      <c r="G6" s="113"/>
      <c r="H6" s="113"/>
    </row>
    <row r="7" spans="1:8" s="83" customFormat="1" ht="88.35" customHeight="1" x14ac:dyDescent="0.4">
      <c r="A7" s="113" t="s">
        <v>124</v>
      </c>
      <c r="B7" s="113"/>
      <c r="C7" s="113"/>
      <c r="D7" s="113"/>
      <c r="E7" s="113"/>
      <c r="F7" s="113"/>
      <c r="G7" s="113"/>
      <c r="H7" s="113"/>
    </row>
    <row r="8" spans="1:8" s="83" customFormat="1" ht="88.35" customHeight="1" x14ac:dyDescent="0.4">
      <c r="A8" s="113" t="s">
        <v>125</v>
      </c>
      <c r="B8" s="113"/>
      <c r="C8" s="113"/>
      <c r="D8" s="113"/>
      <c r="E8" s="113"/>
      <c r="F8" s="113"/>
      <c r="G8" s="113"/>
      <c r="H8" s="113"/>
    </row>
    <row r="9" spans="1:8" s="83" customFormat="1" ht="70.349999999999994" customHeight="1" x14ac:dyDescent="0.4">
      <c r="A9" s="113" t="s">
        <v>150</v>
      </c>
      <c r="B9" s="113"/>
      <c r="C9" s="113"/>
      <c r="D9" s="113"/>
      <c r="E9" s="113"/>
      <c r="F9" s="113"/>
      <c r="G9" s="113"/>
      <c r="H9" s="113"/>
    </row>
    <row r="10" spans="1:8" s="83" customFormat="1" ht="53.1" customHeight="1" x14ac:dyDescent="0.4">
      <c r="A10" s="113" t="s">
        <v>126</v>
      </c>
      <c r="B10" s="113"/>
      <c r="C10" s="113"/>
      <c r="D10" s="113"/>
      <c r="E10" s="113"/>
      <c r="F10" s="113"/>
      <c r="G10" s="113"/>
      <c r="H10" s="113"/>
    </row>
    <row r="11" spans="1:8" s="83" customFormat="1" ht="122.75" customHeight="1" x14ac:dyDescent="0.4">
      <c r="A11" s="115" t="s">
        <v>151</v>
      </c>
      <c r="B11" s="113"/>
      <c r="C11" s="113"/>
      <c r="D11" s="113"/>
      <c r="E11" s="113"/>
      <c r="F11" s="113"/>
      <c r="G11" s="113"/>
      <c r="H11" s="113"/>
    </row>
    <row r="12" spans="1:8" s="83" customFormat="1" ht="35.1" customHeight="1" x14ac:dyDescent="0.4">
      <c r="A12" s="113" t="s">
        <v>127</v>
      </c>
      <c r="B12" s="113"/>
      <c r="C12" s="113"/>
      <c r="D12" s="113"/>
      <c r="E12" s="113"/>
      <c r="F12" s="113"/>
      <c r="G12" s="113"/>
      <c r="H12" s="113"/>
    </row>
    <row r="13" spans="1:8" s="83" customFormat="1" ht="97.35" customHeight="1" x14ac:dyDescent="0.4">
      <c r="A13" s="113" t="s">
        <v>128</v>
      </c>
      <c r="B13" s="113"/>
      <c r="C13" s="113"/>
      <c r="D13" s="113"/>
      <c r="E13" s="113"/>
      <c r="F13" s="113"/>
      <c r="G13" s="113"/>
      <c r="H13" s="113"/>
    </row>
    <row r="14" spans="1:8" s="83" customFormat="1" ht="97.35" customHeight="1" x14ac:dyDescent="0.4">
      <c r="A14" s="113" t="s">
        <v>129</v>
      </c>
      <c r="B14" s="113"/>
      <c r="C14" s="113"/>
      <c r="D14" s="113"/>
      <c r="E14" s="113"/>
      <c r="F14" s="113"/>
      <c r="G14" s="113"/>
      <c r="H14" s="113"/>
    </row>
    <row r="15" spans="1:8" s="83" customFormat="1" ht="20.100000000000001" customHeight="1" x14ac:dyDescent="0.4">
      <c r="A15" s="113" t="s">
        <v>130</v>
      </c>
      <c r="B15" s="113"/>
      <c r="C15" s="113"/>
      <c r="D15" s="113"/>
      <c r="E15" s="113"/>
      <c r="F15" s="113"/>
      <c r="G15" s="113"/>
      <c r="H15" s="113"/>
    </row>
    <row r="16" spans="1:8" x14ac:dyDescent="0.4">
      <c r="A16" s="112"/>
      <c r="B16" s="112"/>
      <c r="C16" s="112"/>
      <c r="D16" s="112"/>
      <c r="E16" s="112"/>
      <c r="F16" s="112"/>
      <c r="G16" s="112"/>
      <c r="H16" s="112"/>
    </row>
    <row r="17" spans="1:8" x14ac:dyDescent="0.4">
      <c r="A17" s="112"/>
      <c r="B17" s="112"/>
      <c r="C17" s="112"/>
      <c r="D17" s="112"/>
      <c r="E17" s="112"/>
      <c r="F17" s="112"/>
      <c r="G17" s="112"/>
      <c r="H17" s="112"/>
    </row>
    <row r="18" spans="1:8" x14ac:dyDescent="0.4">
      <c r="A18" s="112"/>
      <c r="B18" s="112"/>
      <c r="C18" s="112"/>
      <c r="D18" s="112"/>
      <c r="E18" s="112"/>
      <c r="F18" s="112"/>
      <c r="G18" s="112"/>
      <c r="H18" s="112"/>
    </row>
    <row r="19" spans="1:8" x14ac:dyDescent="0.4">
      <c r="A19" s="112"/>
      <c r="B19" s="112"/>
      <c r="C19" s="112"/>
      <c r="D19" s="112"/>
      <c r="E19" s="112"/>
      <c r="F19" s="112"/>
      <c r="G19" s="112"/>
      <c r="H19" s="112"/>
    </row>
    <row r="20" spans="1:8" x14ac:dyDescent="0.4">
      <c r="A20" s="112"/>
      <c r="B20" s="112"/>
      <c r="C20" s="112"/>
      <c r="D20" s="112"/>
      <c r="E20" s="112"/>
      <c r="F20" s="112"/>
      <c r="G20" s="112"/>
      <c r="H20" s="112"/>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58C5B-F656-48C3-A4C2-C5E1D9B8C131}">
  <dimension ref="A1:I52"/>
  <sheetViews>
    <sheetView workbookViewId="0"/>
  </sheetViews>
  <sheetFormatPr baseColWidth="10" defaultColWidth="10.640625" defaultRowHeight="13.9" x14ac:dyDescent="0.4"/>
  <cols>
    <col min="1" max="16384" width="10.640625" style="72"/>
  </cols>
  <sheetData>
    <row r="1" spans="1:9" x14ac:dyDescent="0.4">
      <c r="A1" s="90"/>
      <c r="B1" s="90"/>
      <c r="C1" s="90"/>
      <c r="D1" s="90"/>
      <c r="E1" s="90"/>
      <c r="F1" s="90"/>
      <c r="G1" s="90"/>
      <c r="H1" s="90"/>
      <c r="I1" s="90"/>
    </row>
    <row r="2" spans="1:9" x14ac:dyDescent="0.4">
      <c r="A2" s="90"/>
      <c r="B2" s="90"/>
      <c r="C2" s="90"/>
      <c r="D2" s="90"/>
      <c r="E2" s="90"/>
      <c r="F2" s="90"/>
      <c r="G2" s="90"/>
      <c r="H2" s="90"/>
      <c r="I2" s="90"/>
    </row>
    <row r="3" spans="1:9" x14ac:dyDescent="0.4">
      <c r="A3" s="90"/>
      <c r="B3" s="90"/>
      <c r="C3" s="90"/>
      <c r="D3" s="90"/>
      <c r="E3" s="90"/>
      <c r="F3" s="90"/>
      <c r="G3" s="90"/>
      <c r="H3" s="90"/>
      <c r="I3" s="90"/>
    </row>
    <row r="4" spans="1:9" x14ac:dyDescent="0.4">
      <c r="A4" s="90"/>
      <c r="B4" s="90"/>
      <c r="C4" s="90"/>
      <c r="D4" s="90"/>
      <c r="E4" s="90"/>
      <c r="F4" s="90"/>
      <c r="G4" s="90"/>
      <c r="H4" s="90"/>
      <c r="I4" s="90"/>
    </row>
    <row r="5" spans="1:9" x14ac:dyDescent="0.4">
      <c r="A5" s="90"/>
      <c r="B5" s="90"/>
      <c r="C5" s="90"/>
      <c r="D5" s="90"/>
      <c r="E5" s="90"/>
      <c r="F5" s="90"/>
      <c r="G5" s="90"/>
      <c r="H5" s="90"/>
      <c r="I5" s="90"/>
    </row>
    <row r="6" spans="1:9" x14ac:dyDescent="0.4">
      <c r="A6" s="90"/>
      <c r="B6" s="90"/>
      <c r="C6" s="90"/>
      <c r="D6" s="90"/>
      <c r="E6" s="90"/>
      <c r="F6" s="90"/>
      <c r="G6" s="90"/>
      <c r="H6" s="90"/>
      <c r="I6" s="90"/>
    </row>
    <row r="7" spans="1:9" x14ac:dyDescent="0.4">
      <c r="A7" s="90"/>
      <c r="B7" s="90"/>
      <c r="C7" s="90"/>
      <c r="D7" s="90"/>
      <c r="E7" s="90"/>
      <c r="F7" s="90"/>
      <c r="G7" s="90"/>
      <c r="H7" s="90"/>
      <c r="I7" s="90"/>
    </row>
    <row r="8" spans="1:9" x14ac:dyDescent="0.4">
      <c r="A8" s="90"/>
      <c r="B8" s="90"/>
      <c r="C8" s="90"/>
      <c r="D8" s="90"/>
      <c r="E8" s="90"/>
      <c r="F8" s="90"/>
      <c r="G8" s="90"/>
      <c r="H8" s="90"/>
      <c r="I8" s="90"/>
    </row>
    <row r="9" spans="1:9" x14ac:dyDescent="0.4">
      <c r="A9" s="90"/>
      <c r="B9" s="90"/>
      <c r="C9" s="90"/>
      <c r="D9" s="90"/>
      <c r="E9" s="90"/>
      <c r="F9" s="90"/>
      <c r="G9" s="90"/>
      <c r="H9" s="90"/>
      <c r="I9" s="90"/>
    </row>
    <row r="10" spans="1:9" x14ac:dyDescent="0.4">
      <c r="A10" s="90"/>
      <c r="B10" s="90"/>
      <c r="C10" s="90"/>
      <c r="D10" s="90"/>
      <c r="E10" s="90"/>
      <c r="F10" s="90"/>
      <c r="G10" s="90"/>
      <c r="H10" s="90"/>
      <c r="I10" s="90"/>
    </row>
    <row r="11" spans="1:9" x14ac:dyDescent="0.4">
      <c r="A11" s="90"/>
      <c r="B11" s="90"/>
      <c r="C11" s="90"/>
      <c r="D11" s="90"/>
      <c r="E11" s="90"/>
      <c r="F11" s="90"/>
      <c r="G11" s="90"/>
      <c r="H11" s="90"/>
      <c r="I11" s="90"/>
    </row>
    <row r="12" spans="1:9" x14ac:dyDescent="0.4">
      <c r="A12" s="90"/>
      <c r="B12" s="90"/>
      <c r="C12" s="90"/>
      <c r="D12" s="90"/>
      <c r="E12" s="90"/>
      <c r="F12" s="90"/>
      <c r="G12" s="90"/>
      <c r="H12" s="90"/>
      <c r="I12" s="90"/>
    </row>
    <row r="13" spans="1:9" x14ac:dyDescent="0.4">
      <c r="A13" s="90"/>
      <c r="B13" s="90"/>
      <c r="C13" s="90"/>
      <c r="D13" s="90"/>
      <c r="E13" s="90"/>
      <c r="F13" s="90"/>
      <c r="G13" s="90"/>
      <c r="H13" s="90"/>
      <c r="I13" s="90"/>
    </row>
    <row r="14" spans="1:9" x14ac:dyDescent="0.4">
      <c r="A14" s="90"/>
      <c r="B14" s="90"/>
      <c r="C14" s="90"/>
      <c r="D14" s="90"/>
      <c r="E14" s="90"/>
      <c r="F14" s="90"/>
      <c r="G14" s="90"/>
      <c r="H14" s="90"/>
      <c r="I14" s="90"/>
    </row>
    <row r="15" spans="1:9" x14ac:dyDescent="0.4">
      <c r="A15" s="90"/>
      <c r="B15" s="90"/>
      <c r="C15" s="90"/>
      <c r="D15" s="90"/>
      <c r="E15" s="90"/>
      <c r="F15" s="90"/>
      <c r="G15" s="90"/>
      <c r="H15" s="90"/>
      <c r="I15" s="90"/>
    </row>
    <row r="16" spans="1:9" x14ac:dyDescent="0.4">
      <c r="A16" s="90"/>
      <c r="B16" s="90"/>
      <c r="C16" s="90"/>
      <c r="D16" s="90"/>
      <c r="E16" s="90"/>
      <c r="F16" s="90"/>
      <c r="G16" s="90"/>
      <c r="H16" s="90"/>
      <c r="I16" s="90"/>
    </row>
    <row r="17" spans="1:9" x14ac:dyDescent="0.4">
      <c r="A17" s="90"/>
      <c r="B17" s="90"/>
      <c r="C17" s="90"/>
      <c r="D17" s="90"/>
      <c r="E17" s="90"/>
      <c r="F17" s="90"/>
      <c r="G17" s="90"/>
      <c r="H17" s="90"/>
      <c r="I17" s="90"/>
    </row>
    <row r="18" spans="1:9" x14ac:dyDescent="0.4">
      <c r="A18" s="90"/>
      <c r="B18" s="90"/>
      <c r="C18" s="90"/>
      <c r="D18" s="90"/>
      <c r="E18" s="90"/>
      <c r="F18" s="90"/>
      <c r="G18" s="90"/>
      <c r="H18" s="90"/>
      <c r="I18" s="90"/>
    </row>
    <row r="19" spans="1:9" x14ac:dyDescent="0.4">
      <c r="A19" s="90"/>
      <c r="B19" s="90"/>
      <c r="C19" s="90"/>
      <c r="D19" s="90"/>
      <c r="E19" s="90"/>
      <c r="F19" s="90"/>
      <c r="G19" s="90"/>
      <c r="H19" s="90"/>
      <c r="I19" s="90"/>
    </row>
    <row r="20" spans="1:9" x14ac:dyDescent="0.4">
      <c r="A20" s="90"/>
      <c r="B20" s="90"/>
      <c r="C20" s="90"/>
      <c r="D20" s="90"/>
      <c r="E20" s="90"/>
      <c r="F20" s="90"/>
      <c r="G20" s="90"/>
      <c r="H20" s="90"/>
      <c r="I20" s="90"/>
    </row>
    <row r="21" spans="1:9" x14ac:dyDescent="0.4">
      <c r="A21" s="90"/>
      <c r="B21" s="90"/>
      <c r="C21" s="90"/>
      <c r="D21" s="90"/>
      <c r="E21" s="90"/>
      <c r="F21" s="90"/>
      <c r="G21" s="90"/>
      <c r="H21" s="90"/>
      <c r="I21" s="90"/>
    </row>
    <row r="22" spans="1:9" x14ac:dyDescent="0.4">
      <c r="A22" s="90"/>
      <c r="B22" s="90"/>
      <c r="C22" s="90"/>
      <c r="D22" s="90"/>
      <c r="E22" s="90"/>
      <c r="F22" s="90"/>
      <c r="G22" s="90"/>
      <c r="H22" s="90"/>
      <c r="I22" s="90"/>
    </row>
    <row r="23" spans="1:9" x14ac:dyDescent="0.4">
      <c r="A23" s="90"/>
      <c r="B23" s="90"/>
      <c r="C23" s="90"/>
      <c r="D23" s="90"/>
      <c r="E23" s="90"/>
      <c r="F23" s="90"/>
      <c r="G23" s="90"/>
      <c r="H23" s="90"/>
      <c r="I23" s="90"/>
    </row>
    <row r="24" spans="1:9" x14ac:dyDescent="0.4">
      <c r="A24" s="90"/>
      <c r="B24" s="90"/>
      <c r="C24" s="90"/>
      <c r="D24" s="90"/>
      <c r="E24" s="90"/>
      <c r="F24" s="90"/>
      <c r="G24" s="90"/>
      <c r="H24" s="90"/>
      <c r="I24" s="90"/>
    </row>
    <row r="25" spans="1:9" x14ac:dyDescent="0.4">
      <c r="A25" s="90"/>
      <c r="B25" s="90"/>
      <c r="C25" s="90"/>
      <c r="D25" s="90"/>
      <c r="E25" s="90"/>
      <c r="F25" s="90"/>
      <c r="G25" s="90"/>
      <c r="H25" s="90"/>
      <c r="I25" s="90"/>
    </row>
    <row r="26" spans="1:9" x14ac:dyDescent="0.4">
      <c r="A26" s="90"/>
      <c r="B26" s="90"/>
      <c r="C26" s="90"/>
      <c r="D26" s="90"/>
      <c r="E26" s="90"/>
      <c r="F26" s="90"/>
      <c r="G26" s="90"/>
      <c r="H26" s="90"/>
      <c r="I26" s="90"/>
    </row>
    <row r="27" spans="1:9" x14ac:dyDescent="0.4">
      <c r="A27" s="90"/>
      <c r="B27" s="90"/>
      <c r="C27" s="90"/>
      <c r="D27" s="90"/>
      <c r="E27" s="90"/>
      <c r="F27" s="90"/>
      <c r="G27" s="90"/>
      <c r="H27" s="90"/>
      <c r="I27" s="90"/>
    </row>
    <row r="28" spans="1:9" x14ac:dyDescent="0.4">
      <c r="A28" s="90"/>
      <c r="B28" s="90"/>
      <c r="C28" s="90"/>
      <c r="D28" s="90"/>
      <c r="E28" s="90"/>
      <c r="F28" s="90"/>
      <c r="G28" s="90"/>
      <c r="H28" s="90"/>
      <c r="I28" s="90"/>
    </row>
    <row r="29" spans="1:9" x14ac:dyDescent="0.4">
      <c r="A29" s="90"/>
      <c r="B29" s="90"/>
      <c r="C29" s="90"/>
      <c r="D29" s="90"/>
      <c r="E29" s="90"/>
      <c r="F29" s="90"/>
      <c r="G29" s="90"/>
      <c r="H29" s="90"/>
      <c r="I29" s="90"/>
    </row>
    <row r="30" spans="1:9" x14ac:dyDescent="0.4">
      <c r="A30" s="90"/>
      <c r="B30" s="90"/>
      <c r="C30" s="90"/>
      <c r="D30" s="90"/>
      <c r="E30" s="90"/>
      <c r="F30" s="90"/>
      <c r="G30" s="90"/>
      <c r="H30" s="90"/>
      <c r="I30" s="90"/>
    </row>
    <row r="31" spans="1:9" x14ac:dyDescent="0.4">
      <c r="A31" s="90"/>
      <c r="B31" s="90"/>
      <c r="C31" s="90"/>
      <c r="D31" s="90"/>
      <c r="E31" s="90"/>
      <c r="F31" s="90"/>
      <c r="G31" s="90"/>
      <c r="H31" s="90"/>
      <c r="I31" s="90"/>
    </row>
    <row r="32" spans="1:9" x14ac:dyDescent="0.4">
      <c r="A32" s="90"/>
      <c r="B32" s="90"/>
      <c r="C32" s="90"/>
      <c r="D32" s="90"/>
      <c r="E32" s="90"/>
      <c r="F32" s="90"/>
      <c r="G32" s="90"/>
      <c r="H32" s="90"/>
      <c r="I32" s="90"/>
    </row>
    <row r="33" spans="1:9" x14ac:dyDescent="0.4">
      <c r="A33" s="90"/>
      <c r="B33" s="90"/>
      <c r="C33" s="90"/>
      <c r="D33" s="90"/>
      <c r="E33" s="90"/>
      <c r="F33" s="90"/>
      <c r="G33" s="90"/>
      <c r="H33" s="90"/>
      <c r="I33" s="90"/>
    </row>
    <row r="34" spans="1:9" x14ac:dyDescent="0.4">
      <c r="A34" s="90"/>
      <c r="B34" s="90"/>
      <c r="C34" s="90"/>
      <c r="D34" s="90"/>
      <c r="E34" s="90"/>
      <c r="F34" s="90"/>
      <c r="G34" s="90"/>
      <c r="H34" s="90"/>
      <c r="I34" s="90"/>
    </row>
    <row r="35" spans="1:9" x14ac:dyDescent="0.4">
      <c r="A35" s="90"/>
      <c r="B35" s="90"/>
      <c r="C35" s="90"/>
      <c r="D35" s="90"/>
      <c r="E35" s="90"/>
      <c r="F35" s="90"/>
      <c r="G35" s="90"/>
      <c r="H35" s="90"/>
      <c r="I35" s="90"/>
    </row>
    <row r="36" spans="1:9" x14ac:dyDescent="0.4">
      <c r="A36" s="90"/>
      <c r="B36" s="90"/>
      <c r="C36" s="90"/>
      <c r="D36" s="90"/>
      <c r="E36" s="90"/>
      <c r="F36" s="90"/>
      <c r="G36" s="90"/>
      <c r="H36" s="90"/>
      <c r="I36" s="90"/>
    </row>
    <row r="37" spans="1:9" x14ac:dyDescent="0.4">
      <c r="A37" s="90"/>
      <c r="B37" s="90"/>
      <c r="C37" s="90"/>
      <c r="D37" s="90"/>
      <c r="E37" s="90"/>
      <c r="F37" s="90"/>
      <c r="G37" s="90"/>
      <c r="H37" s="90"/>
      <c r="I37" s="90"/>
    </row>
    <row r="38" spans="1:9" x14ac:dyDescent="0.4">
      <c r="A38" s="90"/>
      <c r="B38" s="90"/>
      <c r="C38" s="90"/>
      <c r="D38" s="90"/>
      <c r="E38" s="90"/>
      <c r="F38" s="90"/>
      <c r="G38" s="90"/>
      <c r="H38" s="90"/>
      <c r="I38" s="90"/>
    </row>
    <row r="39" spans="1:9" x14ac:dyDescent="0.4">
      <c r="A39" s="90"/>
      <c r="B39" s="90"/>
      <c r="C39" s="90"/>
      <c r="D39" s="90"/>
      <c r="E39" s="90"/>
      <c r="F39" s="90"/>
      <c r="G39" s="90"/>
      <c r="H39" s="90"/>
      <c r="I39" s="90"/>
    </row>
    <row r="40" spans="1:9" x14ac:dyDescent="0.4">
      <c r="A40" s="90"/>
      <c r="B40" s="90"/>
      <c r="C40" s="90"/>
      <c r="D40" s="90"/>
      <c r="E40" s="90"/>
      <c r="F40" s="90"/>
      <c r="G40" s="90"/>
      <c r="H40" s="90"/>
      <c r="I40" s="90"/>
    </row>
    <row r="41" spans="1:9" x14ac:dyDescent="0.4">
      <c r="A41" s="90"/>
      <c r="B41" s="90"/>
      <c r="C41" s="90"/>
      <c r="D41" s="90"/>
      <c r="E41" s="90"/>
      <c r="F41" s="90"/>
      <c r="G41" s="90"/>
      <c r="H41" s="90"/>
      <c r="I41" s="90"/>
    </row>
    <row r="42" spans="1:9" x14ac:dyDescent="0.4">
      <c r="A42" s="90"/>
      <c r="B42" s="90"/>
      <c r="C42" s="90"/>
      <c r="D42" s="90"/>
      <c r="E42" s="90"/>
      <c r="F42" s="90"/>
      <c r="G42" s="90"/>
      <c r="H42" s="90"/>
      <c r="I42" s="90"/>
    </row>
    <row r="43" spans="1:9" x14ac:dyDescent="0.4">
      <c r="A43" s="90"/>
      <c r="B43" s="90"/>
      <c r="C43" s="90"/>
      <c r="D43" s="90"/>
      <c r="E43" s="90"/>
      <c r="F43" s="90"/>
      <c r="G43" s="90"/>
      <c r="H43" s="90"/>
      <c r="I43" s="90"/>
    </row>
    <row r="44" spans="1:9" x14ac:dyDescent="0.4">
      <c r="A44" s="90"/>
      <c r="B44" s="90"/>
      <c r="C44" s="90"/>
      <c r="D44" s="90"/>
      <c r="E44" s="90"/>
      <c r="F44" s="90"/>
      <c r="G44" s="90"/>
      <c r="H44" s="90"/>
      <c r="I44" s="90"/>
    </row>
    <row r="45" spans="1:9" x14ac:dyDescent="0.4">
      <c r="A45" s="90"/>
      <c r="B45" s="90"/>
      <c r="C45" s="90"/>
      <c r="D45" s="90"/>
      <c r="E45" s="90"/>
      <c r="F45" s="90"/>
      <c r="G45" s="90"/>
      <c r="H45" s="90"/>
      <c r="I45" s="90"/>
    </row>
    <row r="46" spans="1:9" x14ac:dyDescent="0.4">
      <c r="A46" s="90"/>
      <c r="B46" s="90"/>
      <c r="C46" s="90"/>
      <c r="D46" s="90"/>
      <c r="E46" s="90"/>
      <c r="F46" s="90"/>
      <c r="G46" s="90"/>
      <c r="H46" s="90"/>
      <c r="I46" s="90"/>
    </row>
    <row r="47" spans="1:9" x14ac:dyDescent="0.4">
      <c r="A47" s="90"/>
      <c r="B47" s="90"/>
      <c r="C47" s="90"/>
      <c r="D47" s="90"/>
      <c r="E47" s="90"/>
      <c r="F47" s="90"/>
      <c r="G47" s="90"/>
      <c r="H47" s="90"/>
      <c r="I47" s="90"/>
    </row>
    <row r="48" spans="1:9" x14ac:dyDescent="0.4">
      <c r="A48" s="91" t="s">
        <v>158</v>
      </c>
      <c r="B48" s="91"/>
      <c r="C48" s="91"/>
      <c r="D48" s="91"/>
      <c r="E48" s="91"/>
      <c r="F48" s="90"/>
      <c r="G48" s="90"/>
      <c r="H48" s="90"/>
      <c r="I48" s="90"/>
    </row>
    <row r="49" spans="1:9" x14ac:dyDescent="0.4">
      <c r="A49" s="91" t="s">
        <v>159</v>
      </c>
      <c r="B49" s="91"/>
      <c r="C49" s="91"/>
      <c r="D49" s="91"/>
      <c r="E49" s="91"/>
      <c r="F49" s="90"/>
      <c r="G49" s="90"/>
      <c r="H49" s="90"/>
      <c r="I49" s="90"/>
    </row>
    <row r="50" spans="1:9" x14ac:dyDescent="0.4">
      <c r="A50" s="92" t="s">
        <v>160</v>
      </c>
      <c r="B50" s="90"/>
      <c r="C50" s="90"/>
      <c r="D50" s="90"/>
      <c r="E50" s="90"/>
      <c r="F50" s="90"/>
      <c r="G50" s="90"/>
      <c r="H50" s="90"/>
      <c r="I50" s="90"/>
    </row>
    <row r="51" spans="1:9" x14ac:dyDescent="0.4">
      <c r="A51" s="90"/>
      <c r="B51" s="90"/>
      <c r="C51" s="90"/>
      <c r="D51" s="90"/>
      <c r="E51" s="90"/>
      <c r="F51" s="90"/>
      <c r="G51" s="90"/>
      <c r="H51" s="90"/>
      <c r="I51" s="90"/>
    </row>
    <row r="52" spans="1:9" x14ac:dyDescent="0.4">
      <c r="A52" s="90"/>
      <c r="B52" s="90"/>
      <c r="C52" s="90"/>
      <c r="D52" s="90"/>
      <c r="E52" s="90"/>
      <c r="F52" s="90"/>
      <c r="G52" s="90"/>
      <c r="H52" s="90"/>
      <c r="I52" s="90"/>
    </row>
  </sheetData>
  <sheetProtection algorithmName="SHA-512" hashValue="X4S9ZqJqLqstl9rFXqzkA+2xOFU+tvbnQPwsy5jjyeTLnWnoYVgGbxAQRCn74foDlhUTpqPliYSanx1dpRVIBw==" saltValue="3JvD6fvcIKTWFa0y8P7gpg==" spinCount="100000" sheet="1" objects="1" scenarios="1"/>
  <hyperlinks>
    <hyperlink ref="A50" r:id="rId1" xr:uid="{5F8AE3A9-2BF0-43B4-94B1-19D52487244F}"/>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30" bestFit="1" customWidth="1"/>
    <col min="2" max="2" width="39" style="30" customWidth="1"/>
    <col min="3" max="16384" width="11.42578125" style="30"/>
  </cols>
  <sheetData>
    <row r="1" spans="1:7" ht="20.25" customHeight="1" x14ac:dyDescent="0.4">
      <c r="A1" s="29" t="s">
        <v>46</v>
      </c>
      <c r="C1" s="31" t="s">
        <v>47</v>
      </c>
    </row>
    <row r="2" spans="1:7" ht="20.25" customHeight="1" x14ac:dyDescent="0.4">
      <c r="A2" s="30" t="s">
        <v>48</v>
      </c>
      <c r="B2" s="32"/>
      <c r="C2" s="30" t="s">
        <v>48</v>
      </c>
    </row>
    <row r="3" spans="1:7" ht="20.25" customHeight="1" x14ac:dyDescent="0.4">
      <c r="A3" s="30" t="s">
        <v>49</v>
      </c>
      <c r="B3" s="57"/>
      <c r="C3" s="30" t="s">
        <v>50</v>
      </c>
    </row>
    <row r="4" spans="1:7" ht="20.25" customHeight="1" x14ac:dyDescent="0.4">
      <c r="A4" s="30" t="s">
        <v>51</v>
      </c>
      <c r="B4" s="32"/>
      <c r="C4" s="30" t="s">
        <v>52</v>
      </c>
    </row>
    <row r="5" spans="1:7" ht="9.9499999999999993" customHeight="1" x14ac:dyDescent="0.4"/>
    <row r="6" spans="1:7" ht="60" customHeight="1" x14ac:dyDescent="0.4">
      <c r="A6" s="119" t="s">
        <v>140</v>
      </c>
      <c r="B6" s="120"/>
      <c r="C6" s="120"/>
      <c r="D6" s="120"/>
      <c r="E6" s="120"/>
      <c r="F6" s="120"/>
      <c r="G6" s="120"/>
    </row>
    <row r="7" spans="1:7" ht="9.9499999999999993" customHeight="1" x14ac:dyDescent="0.4">
      <c r="A7" s="67"/>
      <c r="B7" s="67"/>
      <c r="C7" s="67"/>
      <c r="D7" s="67"/>
      <c r="E7" s="67"/>
      <c r="F7" s="67"/>
      <c r="G7" s="67"/>
    </row>
    <row r="8" spans="1:7" ht="60" customHeight="1" x14ac:dyDescent="0.4">
      <c r="A8" s="119" t="s">
        <v>141</v>
      </c>
      <c r="B8" s="120"/>
      <c r="C8" s="120"/>
      <c r="D8" s="120"/>
      <c r="E8" s="120"/>
      <c r="F8" s="120"/>
      <c r="G8" s="120"/>
    </row>
    <row r="9" spans="1:7" ht="9.9499999999999993" customHeight="1" x14ac:dyDescent="0.4">
      <c r="A9" s="68"/>
      <c r="B9" s="68"/>
      <c r="C9" s="68"/>
      <c r="D9" s="68"/>
      <c r="E9" s="68"/>
      <c r="F9" s="68"/>
      <c r="G9" s="68"/>
    </row>
    <row r="10" spans="1:7" ht="45" customHeight="1" x14ac:dyDescent="0.4">
      <c r="A10" s="116" t="s">
        <v>135</v>
      </c>
      <c r="B10" s="116"/>
      <c r="C10" s="116"/>
      <c r="D10" s="116"/>
      <c r="E10" s="116"/>
      <c r="F10" s="116"/>
      <c r="G10" s="116"/>
    </row>
    <row r="11" spans="1:7" ht="75" customHeight="1" x14ac:dyDescent="0.4">
      <c r="A11" s="121" t="s">
        <v>142</v>
      </c>
      <c r="B11" s="121"/>
      <c r="C11" s="121"/>
      <c r="D11" s="121"/>
      <c r="E11" s="121"/>
      <c r="F11" s="121"/>
      <c r="G11" s="121"/>
    </row>
    <row r="12" spans="1:7" ht="45" customHeight="1" x14ac:dyDescent="0.4">
      <c r="A12" s="116" t="s">
        <v>101</v>
      </c>
      <c r="B12" s="116"/>
      <c r="C12" s="117" t="s">
        <v>102</v>
      </c>
      <c r="D12" s="117"/>
      <c r="E12" s="117"/>
      <c r="F12" s="117"/>
      <c r="G12" s="69"/>
    </row>
    <row r="13" spans="1:7" ht="9.9499999999999993" customHeight="1" x14ac:dyDescent="0.4">
      <c r="A13" s="55"/>
      <c r="B13" s="55"/>
      <c r="C13" s="56"/>
      <c r="D13" s="56"/>
      <c r="E13" s="56"/>
      <c r="F13" s="56"/>
      <c r="G13" s="56"/>
    </row>
    <row r="14" spans="1:7" ht="9.9499999999999993" customHeight="1" x14ac:dyDescent="0.4"/>
    <row r="15" spans="1:7" x14ac:dyDescent="0.4">
      <c r="A15" s="30" t="s">
        <v>58</v>
      </c>
      <c r="B15" s="57"/>
      <c r="C15" s="118" t="s">
        <v>73</v>
      </c>
      <c r="D15" s="118"/>
      <c r="E15" s="118"/>
    </row>
    <row r="16" spans="1:7" x14ac:dyDescent="0.4">
      <c r="A16" s="30" t="s">
        <v>59</v>
      </c>
      <c r="B16" s="33" t="str">
        <f>IF(ISBLANK(B15),"",IF(B3=B15,"Kontrolle erfolgreich - check ok","FEHLER - ERROR"))</f>
        <v/>
      </c>
      <c r="C16" s="30" t="s">
        <v>74</v>
      </c>
    </row>
    <row r="17" spans="2:2" x14ac:dyDescent="0.4">
      <c r="B17" s="33" t="str">
        <f>IF(ISBLANK(B15),"",IF(ISERROR(FIND("@",B15,1)),"keine gültige eMail-Adresse",IF((VALUE(FIND("@",B15,1))&gt;1),"","keine gültige eMail-Adresse!")))</f>
        <v/>
      </c>
    </row>
    <row r="18" spans="2:2" x14ac:dyDescent="0.4">
      <c r="B18" s="33" t="str">
        <f>IF(ISBLANK(B15),"",IF(ISERROR(FIND("@",B15,1)),"no valid eMail-adress",IF((VALUE(FIND("@",B15,1))&gt;1),"","no valid eMail-address!")))</f>
        <v/>
      </c>
    </row>
    <row r="19" spans="2:2" x14ac:dyDescent="0.4">
      <c r="B19" s="30" t="str">
        <f>IF(ISBLANK(B15),"",IF(ISERROR(FIND("; ",B15,1)),"",IF((VALUE(FIND("; ",B15,1))&gt;8),"","Achtung - die zweite eMail-Adresse wurde nicht korrekt eingegeben")))</f>
        <v/>
      </c>
    </row>
  </sheetData>
  <sheetProtection algorithmName="SHA-512" hashValue="i0aJqn0DSb54SSH1Uf0Y7riGUvEV7R+tfL7DfUb+LazLqSB9kldeiNt88fsqt2RnwPYdfLJP786Gdpca3mKyvg==" saltValue="FEcUbwuimku0IVTqUkaDW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7</vt:i4>
      </vt:variant>
    </vt:vector>
  </HeadingPairs>
  <TitlesOfParts>
    <vt:vector size="22"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Histamin</vt:lpstr>
      <vt:lpstr>Biogene</vt:lpstr>
      <vt:lpstr>TVBN</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2023-07-30T06:34:11Z</cp:lastPrinted>
  <dcterms:created xsi:type="dcterms:W3CDTF">2005-02-14T18:41:01Z</dcterms:created>
  <dcterms:modified xsi:type="dcterms:W3CDTF">2025-08-30T19:54:19Z</dcterms:modified>
</cp:coreProperties>
</file>