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Daten\internet\html\xls\2025\"/>
    </mc:Choice>
  </mc:AlternateContent>
  <xr:revisionPtr revIDLastSave="0" documentId="8_{14DFB41E-4D63-4EB3-8D9F-69C4AAB87FA3}" xr6:coauthVersionLast="47" xr6:coauthVersionMax="47" xr10:uidLastSave="{00000000-0000-0000-0000-000000000000}"/>
  <workbookProtection workbookAlgorithmName="SHA-512" workbookHashValue="BsG52MBw3JeUUIHnUbJ8hZ9zq1sqYJLG7YJpW+IPi1QTu64TTi6yg9a+WXYB/Uhf0m3FzFi4Pm12aMygHvzXSg==" workbookSaltValue="eUImB1z0W9lueisLv0wqzg==" workbookSpinCount="100000" lockStructure="1"/>
  <bookViews>
    <workbookView xWindow="-98" yWindow="-98" windowWidth="28996" windowHeight="15675" firstSheet="2" activeTab="5" xr2:uid="{00000000-000D-0000-FFFF-FFFF00000000}"/>
  </bookViews>
  <sheets>
    <sheet name="Datenübernahme" sheetId="15" r:id="rId1"/>
    <sheet name="Ausfüllhinweise" sheetId="16" r:id="rId2"/>
    <sheet name="Kurzanleitung" sheetId="17" r:id="rId3"/>
    <sheet name="Kontakt" sheetId="5" r:id="rId4"/>
    <sheet name="Teilnehmerdaten" sheetId="14" state="hidden" r:id="rId5"/>
    <sheet name="Ergebnisse" sheetId="6" r:id="rId6"/>
    <sheet name="Person A" sheetId="7" r:id="rId7"/>
    <sheet name="Person B" sheetId="8" r:id="rId8"/>
    <sheet name="Person C" sheetId="9" r:id="rId9"/>
    <sheet name="Mitteilungen" sheetId="10" r:id="rId10"/>
    <sheet name="Sensorischer Befund" sheetId="12" r:id="rId11"/>
  </sheets>
  <externalReferences>
    <externalReference r:id="rId12"/>
    <externalReference r:id="rId13"/>
    <externalReference r:id="rId14"/>
    <externalReference r:id="rId15"/>
    <externalReference r:id="rId16"/>
    <externalReference r:id="rId17"/>
    <externalReference r:id="rId18"/>
  </externalReferences>
  <definedNames>
    <definedName name="Daten" localSheetId="1">#REF!</definedName>
    <definedName name="Daten" localSheetId="2">#REF!</definedName>
    <definedName name="Daten" localSheetId="4">#REF!</definedName>
    <definedName name="Daten">#REF!</definedName>
    <definedName name="_xlnm.Print_Area" localSheetId="0">Datenübernahme!$A$1:$C$8</definedName>
    <definedName name="_xlnm.Print_Area" localSheetId="5">Ergebnisse!$A$1:$G$51</definedName>
    <definedName name="Elemente">[1]Parameter2!$B$3:$B$18</definedName>
    <definedName name="MBlei" localSheetId="1">#REF!</definedName>
    <definedName name="MBlei" localSheetId="2">#REF!</definedName>
    <definedName name="MBlei" localSheetId="4">#REF!</definedName>
    <definedName name="MBlei">#REF!</definedName>
    <definedName name="OLE_LINK1" localSheetId="1">Ausfüllhinweise!$A$20</definedName>
    <definedName name="Parameter2" localSheetId="1">#REF!</definedName>
    <definedName name="Parameter2" localSheetId="3">#REF!</definedName>
    <definedName name="Parameter2" localSheetId="4">#REF!</definedName>
    <definedName name="Parameter2">[2]Verkehrsfähigkeit!#REF!</definedName>
    <definedName name="Parameter2alt" localSheetId="1">#REF!</definedName>
    <definedName name="Parameter2alt" localSheetId="2">#REF!</definedName>
    <definedName name="Parameter2alt" localSheetId="4">#REF!</definedName>
    <definedName name="Parameter2alt">#REF!</definedName>
    <definedName name="test" localSheetId="1">[3]Parameter2!$B$3:$B$18</definedName>
    <definedName name="test" localSheetId="3">[4]Parameter2!$B$3:$B$18</definedName>
    <definedName name="test" localSheetId="2">[5]Parameter2!$B$3:$B$18</definedName>
    <definedName name="test" localSheetId="4">[6]Parameter2!$B$3:$B$18</definedName>
    <definedName name="test">[4]Parameter2!$B$3:$B$18</definedName>
    <definedName name="test1" localSheetId="1">[7]Parameter2!$B$3:$B$18</definedName>
    <definedName name="test1" localSheetId="2">[7]Parameter2!$B$3:$B$18</definedName>
    <definedName name="test1">[7]Parameter2!$B$3:$B$18</definedName>
    <definedName name="Z_D8A63491_AAE6_46DA_BA4B_F695C2F60536_.wvu.Rows" localSheetId="5" hidden="1">Ergebnisse!$8:$8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6" l="1"/>
  <c r="A12" i="6"/>
  <c r="F5" i="6"/>
  <c r="F4" i="6"/>
  <c r="B11" i="14"/>
  <c r="B10" i="14"/>
  <c r="B14" i="14"/>
  <c r="B6" i="14"/>
  <c r="D5" i="14" l="1"/>
  <c r="D8" i="14" s="1"/>
  <c r="B7" i="14" l="1"/>
  <c r="B2" i="14" l="1"/>
  <c r="B1" i="14"/>
  <c r="B25" i="14"/>
  <c r="B24" i="14"/>
  <c r="B23" i="14"/>
  <c r="B22" i="14"/>
  <c r="B21" i="14"/>
  <c r="B20" i="14"/>
  <c r="B19" i="14"/>
  <c r="B18" i="14"/>
  <c r="B17" i="14"/>
  <c r="B16" i="14"/>
  <c r="B15" i="14"/>
  <c r="B13" i="14"/>
  <c r="B4" i="14"/>
  <c r="B5" i="14"/>
  <c r="H1" i="10"/>
  <c r="B19" i="5"/>
  <c r="B18" i="5"/>
  <c r="B17" i="5"/>
  <c r="B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Lippold</author>
  </authors>
  <commentList>
    <comment ref="G1" authorId="0" shapeId="0" xr:uid="{00000000-0006-0000-0500-000001000000}">
      <text>
        <r>
          <rPr>
            <b/>
            <sz val="9"/>
            <color indexed="81"/>
            <rFont val="Tahoma"/>
            <family val="2"/>
          </rPr>
          <t>Bitte geben Sie unbedingt Ihre Kunden-Nr. ein (nur Ziffern)
Fill in Your Client Number (numbers only)</t>
        </r>
      </text>
    </comment>
    <comment ref="G2" authorId="0" shapeId="0" xr:uid="{00000000-0006-0000-0500-000002000000}">
      <text>
        <r>
          <rPr>
            <b/>
            <sz val="9"/>
            <color indexed="81"/>
            <rFont val="Tahoma"/>
            <family val="2"/>
          </rPr>
          <t>Geben Sie zusätzlich auch noch Ihre Postleitzahl an (nur Ziffern).
Fill in Your postal ZIP-Code (numbers only)</t>
        </r>
      </text>
    </comment>
    <comment ref="A8" authorId="1" shapeId="0" xr:uid="{00000000-0006-0000-0500-000003000000}">
      <text>
        <r>
          <rPr>
            <b/>
            <sz val="9"/>
            <color indexed="81"/>
            <rFont val="Tahoma"/>
            <family val="2"/>
          </rPr>
          <t>LVU:</t>
        </r>
        <r>
          <rPr>
            <sz val="9"/>
            <color indexed="81"/>
            <rFont val="Tahoma"/>
            <family val="2"/>
          </rPr>
          <t xml:space="preserve">
Bitte beachten Sie, dass  Tabellen-kalkulationen Nullen an letzter Stelle hinter dem Komma nicht darstellen. Die Zahl "0,810" wird daher als "0,81" dargestellt.
Spreadsheet-Programms do not show zero at the last postion. The value "0,810" will be shown as "0,81".</t>
        </r>
      </text>
    </comment>
    <comment ref="A15" authorId="0" shapeId="0" xr:uid="{00000000-0006-0000-0500-000004000000}">
      <text>
        <r>
          <rPr>
            <sz val="9"/>
            <color indexed="81"/>
            <rFont val="Tahoma"/>
            <family val="2"/>
          </rPr>
          <t xml:space="preserve">Falls Sie nach einer </t>
        </r>
        <r>
          <rPr>
            <b/>
            <sz val="9"/>
            <color indexed="81"/>
            <rFont val="Tahoma"/>
            <family val="2"/>
          </rPr>
          <t>erfolgreichen</t>
        </r>
        <r>
          <rPr>
            <sz val="9"/>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9"/>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<sst xmlns="http://schemas.openxmlformats.org/spreadsheetml/2006/main" count="343" uniqueCount="172">
  <si>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</si>
  <si>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</si>
  <si>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</si>
  <si>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</si>
  <si>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</si>
  <si>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</si>
  <si>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</si>
  <si>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Kontaktperson</t>
  </si>
  <si>
    <t>Contact person</t>
  </si>
  <si>
    <t>Name</t>
  </si>
  <si>
    <t>eMail</t>
  </si>
  <si>
    <t>eMail-Address</t>
  </si>
  <si>
    <t>Telefon (inklusive Vorwahl):</t>
  </si>
  <si>
    <t>telefone (including country and area code)</t>
  </si>
  <si>
    <t>Beispiel für die Eingabe von 2 eMail-Adressen:
Example how to type in 2 different e-mail addresses:</t>
  </si>
  <si>
    <t>info@lvus.de; ergebnisse@lvus.de</t>
  </si>
  <si>
    <t>eMail-Kontrolle:</t>
  </si>
  <si>
    <t>check of the e-Mail address</t>
  </si>
  <si>
    <t>Ergebnis der Überprüfung:</t>
  </si>
  <si>
    <t>result of the control</t>
  </si>
  <si>
    <t>Ergebnisdatenblatt (Resultsheet)</t>
  </si>
  <si>
    <t>Kunden-Nr. (Client-Nb.)</t>
  </si>
  <si>
    <t>Weinsensorik</t>
  </si>
  <si>
    <t>Postleitzahl (ZIP-Code)</t>
  </si>
  <si>
    <t>interne Teilnahme:</t>
  </si>
  <si>
    <t>Einsendeadresse:</t>
  </si>
  <si>
    <t>ergebnisse@lvus.de</t>
  </si>
  <si>
    <t>V.1</t>
  </si>
  <si>
    <t>Annahmeschluss/Deadline:</t>
  </si>
  <si>
    <t>Schreiben Sie Ihre Daten in die gelb hinterlegten Felder. Geben Sie Ihre Ergebnisse in den aufgeführten Einheiten an.
Write your data into the yellow cells. Give your results in the units of column 2.</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</si>
  <si>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 (1)" enthalten.
Report your results with in column 3 shown </t>
    </r>
    <r>
      <rPr>
        <b/>
        <sz val="12"/>
        <rFont val="Times New Roman"/>
        <family val="1"/>
      </rPr>
      <t>significant numbers</t>
    </r>
    <r>
      <rPr>
        <sz val="12"/>
        <rFont val="Times New Roman"/>
        <family val="1"/>
      </rPr>
      <t xml:space="preserve"> (there are some examples in sheet "hints (1)" .</t>
    </r>
  </si>
  <si>
    <t>Falls Sie einen Wein nicht bearbeiten, lassen Sie die zugehörigen Ergebnisdatenfelder bitte leer.
If you are not analysing parameters in your laboratory do not write anything into the corresponding fields for the results.</t>
  </si>
  <si>
    <t>Tabelle wurde bereits einmal erfolgreich gesendet, es handelt sich um eine Aktualisierung:</t>
  </si>
  <si>
    <t>Wein</t>
  </si>
  <si>
    <t>Rebsorte (Jahrgang)</t>
  </si>
  <si>
    <t>Merkmal 1</t>
  </si>
  <si>
    <t>Merkmal 2</t>
  </si>
  <si>
    <t>Merkmal 3</t>
  </si>
  <si>
    <t>Merkmal 4</t>
  </si>
  <si>
    <t>Verkehrs-fähig?</t>
  </si>
  <si>
    <t>Probe 2 / Sample 2</t>
  </si>
  <si>
    <t>Probe 3 /  Sample 3</t>
  </si>
  <si>
    <t>Probe 4 / Sample 4</t>
  </si>
  <si>
    <t>Probe 5 / Sample 5</t>
  </si>
  <si>
    <t>Probe 6 / Sample 6</t>
  </si>
  <si>
    <t>Probe 7 / Sample 7</t>
  </si>
  <si>
    <t>Probe 8 / Sample 8</t>
  </si>
  <si>
    <t>Probe 9 / Sample 9</t>
  </si>
  <si>
    <t>Probe 10 / Sample 10</t>
  </si>
  <si>
    <t>Probe 11 / Sample 11</t>
  </si>
  <si>
    <t>Probe 12 / Sample 12</t>
  </si>
  <si>
    <t>Datum der Verkostung:</t>
  </si>
  <si>
    <t>Nachfolgend können Sie uns ergänzende Hinweise geben oder wichtige Beobachtungen mitteilen.</t>
  </si>
  <si>
    <t>Kodierung</t>
  </si>
  <si>
    <t>Rebsorte nicht erkannt</t>
  </si>
  <si>
    <t>Farbe abweichend</t>
  </si>
  <si>
    <t>unauffällig</t>
  </si>
  <si>
    <t>wässrig</t>
  </si>
  <si>
    <t>zu klein</t>
  </si>
  <si>
    <t>Schwefelsäurefirne</t>
  </si>
  <si>
    <t>Pilz-Schimmelton</t>
  </si>
  <si>
    <t>Rauchton</t>
  </si>
  <si>
    <t>Muffton – korkähnlicher Beiton</t>
  </si>
  <si>
    <t>Medizin-, Chemikalienton</t>
  </si>
  <si>
    <t>Geranienton</t>
  </si>
  <si>
    <t>Firne</t>
  </si>
  <si>
    <t>Ölton</t>
  </si>
  <si>
    <t>Mäuselton</t>
  </si>
  <si>
    <t>Styrolton</t>
  </si>
  <si>
    <t>Nicht verkehrsfähig</t>
  </si>
  <si>
    <t>Verkehrsfähig</t>
  </si>
  <si>
    <t>Klarheit abweichend (trüb)</t>
  </si>
  <si>
    <t>Fäkalton</t>
  </si>
  <si>
    <t>Milchsäureton (Diacetyl/buttyrig)</t>
  </si>
  <si>
    <t>Oxydation (Acetaldehyd/Luftton)</t>
  </si>
  <si>
    <t>Görton (Nachgärton)</t>
  </si>
  <si>
    <t>Säureabbauton</t>
  </si>
  <si>
    <t>Esterton (Ethyl acetat)</t>
  </si>
  <si>
    <t>Böckser (auch Aromaböchser)</t>
  </si>
  <si>
    <t>Loheton (unsaubere Holzfassnote)</t>
  </si>
  <si>
    <t>Metallisch, bitter</t>
  </si>
  <si>
    <t>Parameter 10</t>
  </si>
  <si>
    <t>Parameter 9</t>
  </si>
  <si>
    <t>Parameter 8</t>
  </si>
  <si>
    <t>Parameter 7</t>
  </si>
  <si>
    <t>Parameter 6</t>
  </si>
  <si>
    <t>Parameter 5</t>
  </si>
  <si>
    <t>Parameter 4</t>
  </si>
  <si>
    <t>Parameter 3</t>
  </si>
  <si>
    <t>Parameter 2</t>
  </si>
  <si>
    <t>Parameter 1</t>
  </si>
  <si>
    <t>Bestimmungen je Parameter</t>
  </si>
  <si>
    <t>Parameterzahl</t>
  </si>
  <si>
    <t>Deadline</t>
  </si>
  <si>
    <t>nein / no</t>
  </si>
  <si>
    <t>Teilnahmen</t>
  </si>
  <si>
    <t>ja / yes</t>
  </si>
  <si>
    <t>Update</t>
  </si>
  <si>
    <t>Jahrgang</t>
  </si>
  <si>
    <t>Auswahl</t>
  </si>
  <si>
    <t>Produkt</t>
  </si>
  <si>
    <t>Postleitzahl</t>
  </si>
  <si>
    <t>Umformung</t>
  </si>
  <si>
    <t>Kundennummer</t>
  </si>
  <si>
    <t>Parameter 11</t>
  </si>
  <si>
    <t>Parameter 12</t>
  </si>
  <si>
    <t>Flüchtige Säure</t>
  </si>
  <si>
    <t>Nicht definierbarer Fremdton</t>
  </si>
  <si>
    <t>Überaltert, firn, passe</t>
  </si>
  <si>
    <t>Brandig</t>
  </si>
  <si>
    <t>Pappig, salzig</t>
  </si>
  <si>
    <t>Tabelle 1: Beurteilung nach Diskussion der Einzelprüfung</t>
  </si>
  <si>
    <t xml:space="preserve">Tabelle 2: Beschreibungen zum Merkmal "Sonstige sensorische Eigenschaft" </t>
  </si>
  <si>
    <t>Stimmt die aufgeführte Rebsorte?</t>
  </si>
  <si>
    <t>Passt die Farbe?</t>
  </si>
  <si>
    <t>Ist der Wein klar?</t>
  </si>
  <si>
    <t>Vorbedingungen</t>
  </si>
  <si>
    <t>Fremdtöne</t>
  </si>
  <si>
    <t>Bezeichnung des Merkmals/Beurteilung</t>
  </si>
  <si>
    <r>
      <rPr>
        <b/>
        <sz val="11"/>
        <rFont val="Times New Roman"/>
        <family val="1"/>
      </rPr>
      <t>Sonstige</t>
    </r>
    <r>
      <rPr>
        <sz val="11"/>
        <rFont val="Times New Roman"/>
        <family val="1"/>
      </rPr>
      <t xml:space="preserve"> sensorische Eigenschaft</t>
    </r>
  </si>
  <si>
    <t>Zur Bewertung/Beurteilung der sensorischen Eigenschaften der Weine verwenden Sie bitte ausschließlich die im Register "Sensorischer Befund" aufgeführten Kodierungen. Nur die dort aufgeführten Zahlen können in Tabelle 1 eingetragen werden..</t>
  </si>
  <si>
    <t>Sonstige sensorische Eigenschaften (Kodierung 151)</t>
  </si>
  <si>
    <t>Beurteilung der Verkehrsfähigkeit</t>
  </si>
  <si>
    <t>Brettanomyces</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</si>
  <si>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</si>
  <si>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</si>
  <si>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</si>
  <si>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</si>
  <si>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</si>
  <si>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</si>
  <si>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</si>
  <si>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</si>
  <si>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</si>
  <si>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</si>
  <si>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</si>
  <si>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</si>
  <si>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</si>
  <si>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</si>
  <si>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</si>
  <si>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</si>
  <si>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https://lvus.de/html/pdf/aprotec.php?file=anleitung.pdf</t>
  </si>
  <si>
    <t xml:space="preserve">dem nachfolgenden Link: </t>
  </si>
  <si>
    <t>Eine bebilderte Anleitung zum Ausfüllen der Ergebniserfassungstabelle finden Sie unter</t>
  </si>
  <si>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</si>
  <si>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 xml:space="preserve">Gedruckte Auswertungen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</si>
  <si>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</si>
  <si>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</si>
  <si>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Grundwein/Kontrolle</t>
  </si>
  <si>
    <t>Grundwein (Kontrolle)</t>
  </si>
  <si>
    <t>Müller-Thurgau (2023)</t>
  </si>
  <si>
    <t>Parameter 13</t>
  </si>
  <si>
    <r>
      <t xml:space="preserve">Probe 1 </t>
    </r>
    <r>
      <rPr>
        <sz val="11"/>
        <rFont val="Times New Roman"/>
        <family val="1"/>
      </rPr>
      <t>/ Sample 1</t>
    </r>
  </si>
  <si>
    <t>?</t>
  </si>
  <si>
    <t>Kontaktname</t>
  </si>
  <si>
    <t>Mailadresse</t>
  </si>
  <si>
    <t>Zertifikat geeignet</t>
  </si>
  <si>
    <t>Sollten Sie bei einem Wein eine nicht aufgeführte, "sonstige sensorische Eigenschaft (151)" als Beurteilung eingetragen haben, beschreiben Sie diese bitte bei dem entsprechenden Wein in der zweiten Tabelle, was Sie unter "Sonstige sensorische Eigenschaft" verstehen. Die Ziffer 151 sollte immer nur dann verwendet werden, wenn Sie der Meinung sind, dass keine der vordefinierten sensorischen Eigenschaften passt. Solche Angaben erschweren die Auswertung, insbesondere wenn hier von den Prüfenden unterschiedliche Eigenschaften aufgeführt werden</t>
  </si>
  <si>
    <t>Tabelle 1: Beurteilung der Weine durch die prüfende Person A</t>
  </si>
  <si>
    <t>Tabelle 1: Beurteilung der Weine durch die prüfende Person B</t>
  </si>
  <si>
    <t>Tabelle 1: Beurteilung der Weine durch die prüfende Person C</t>
  </si>
  <si>
    <t>Tabelle 2: Beschreibungen zum Merkmal "Sonstige sensorische Eigenschaft"  (Person C)</t>
  </si>
  <si>
    <t>Tabelle 2: Beschreibungen zum Merkmal "Sonstige sensorische Eigenschaft"  (Person B)</t>
  </si>
  <si>
    <t>Tabelle 2: Beschreibungen zum Merkmal "Sonstige sensorische Eigenschaft"  Person A</t>
  </si>
  <si>
    <t>Temperatur [° C] der Weine bei der Verkostung:</t>
  </si>
  <si>
    <t>Gewürztraminer (ohne)</t>
  </si>
  <si>
    <t>ohne Rebsorte (ohne)</t>
  </si>
  <si>
    <t>Elbling (ohne)</t>
  </si>
  <si>
    <r>
      <t>Schweflige Säure (zu viel freie SO</t>
    </r>
    <r>
      <rPr>
        <vertAlign val="subscript"/>
        <sz val="11"/>
        <rFont val="Times New Roman"/>
        <family val="1"/>
      </rPr>
      <t>2</t>
    </r>
    <r>
      <rPr>
        <sz val="11"/>
        <rFont val="Times New Roman"/>
        <family val="1"/>
      </rPr>
      <t>)</t>
    </r>
  </si>
  <si>
    <t>Untypische Alterungsnote (UTA)</t>
  </si>
  <si>
    <t>Grüne Gerbstoffnote</t>
  </si>
  <si>
    <t xml:space="preserve">Mängel </t>
  </si>
  <si>
    <t>Probe 1 / Sample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</si>
</sst>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Times New Roman"/>
    </font>
    <font>
      <b/>
      <sz val="12"/>
      <name val="Times New Roman"/>
      <family val="1"/>
    </font>
    <font>
      <sz val="12"/>
      <name val="Times New Roman"/>
      <family val="1"/>
    </font>
    <font>
      <u/>
      <sz val="11"/>
      <color indexed="12"/>
      <name val="Times New Roman"/>
      <family val="1"/>
    </font>
    <font>
      <sz val="12"/>
      <color indexed="10"/>
      <name val="Times New Roman"/>
      <family val="1"/>
    </font>
    <font>
      <b/>
      <sz val="9"/>
      <color indexed="81"/>
      <name val="Tahoma"/>
      <family val="2"/>
    </font>
    <font>
      <sz val="9"/>
      <color indexed="81"/>
      <name val="Tahoma"/>
      <family val="2"/>
    </font>
    <font>
      <b/>
      <sz val="11"/>
      <name val="Times New Roman"/>
      <family val="1"/>
    </font>
    <font>
      <sz val="11"/>
      <color indexed="10"/>
      <name val="Times New Roman"/>
      <family val="1"/>
    </font>
    <font>
      <sz val="11"/>
      <color indexed="12"/>
      <name val="Times New Roman"/>
      <family val="1"/>
    </font>
    <font>
      <b/>
      <sz val="16"/>
      <name val="Times New Roman"/>
      <family val="1"/>
    </font>
    <font>
      <sz val="16"/>
      <name val="Times New Roman"/>
      <family val="1"/>
    </font>
    <font>
      <sz val="14"/>
      <name val="Times New Roman"/>
      <family val="1"/>
    </font>
    <font>
      <sz val="14"/>
      <color indexed="12"/>
      <name val="Times New Roman"/>
      <family val="1"/>
    </font>
    <font>
      <sz val="9"/>
      <name val="Times New Roman"/>
      <family val="1"/>
    </font>
    <font>
      <sz val="14"/>
      <color indexed="9"/>
      <name val="Times New Roman"/>
      <family val="1"/>
    </font>
    <font>
      <sz val="12"/>
      <color indexed="12"/>
      <name val="Times New Roman"/>
      <family val="1"/>
    </font>
    <font>
      <sz val="14"/>
      <color indexed="10"/>
      <name val="Times New Roman"/>
      <family val="1"/>
    </font>
    <font>
      <b/>
      <sz val="13"/>
      <color indexed="10"/>
      <name val="Times New Roman"/>
      <family val="1"/>
    </font>
    <font>
      <b/>
      <sz val="14"/>
      <name val="Times New Roman"/>
      <family val="1"/>
    </font>
    <font>
      <sz val="13"/>
      <name val="Times New Roman"/>
      <family val="1"/>
    </font>
    <font>
      <sz val="11"/>
      <name val="Times New Roman"/>
      <family val="1"/>
    </font>
    <font>
      <sz val="13"/>
      <color indexed="9"/>
      <name val="Times New Roman"/>
      <family val="1"/>
    </font>
    <font>
      <sz val="12"/>
      <color indexed="9"/>
      <name val="Times New Roman"/>
      <family val="1"/>
    </font>
    <font>
      <i/>
      <sz val="11"/>
      <color theme="0" tint="-0.499984740745262"/>
      <name val="Times New Roman"/>
      <family val="1"/>
    </font>
    <font>
      <b/>
      <sz val="11"/>
      <color rgb="FFFF0000"/>
      <name val="Times New Roman"/>
      <family val="1"/>
    </font>
    <font>
      <sz val="8"/>
      <name val="Times New Roman"/>
    </font>
    <font>
      <vertAlign val="subscript"/>
      <sz val="11"/>
      <name val="Times New Roman"/>
      <family val="1"/>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CC"/>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0"/>
        <bgColor theme="0"/>
      </patternFill>
    </fill>
    <fill>
      <patternFill patternType="solid">
        <fgColor theme="4" tint="0.79998168889431442"/>
        <bgColor indexed="64"/>
      </patternFill>
    </fill>
    <fill>
      <patternFill patternType="solid">
        <fgColor theme="6" tint="0.79998168889431442"/>
        <bgColor indexed="64"/>
      </patternFill>
    </fill>
  </fills>
  <borders count="2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21" fillId="0" borderId="0"/>
    <xf numFmtId="0" fontId="21" fillId="0" borderId="0"/>
  </cellStyleXfs>
  <cellXfs count="139">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Protection="1">
      <protection hidden="1"/>
    </xf>
    <xf numFmtId="0" fontId="11" fillId="0" borderId="0" xfId="0" applyFont="1" applyProtection="1">
      <protection hidden="1"/>
    </xf>
    <xf numFmtId="0" fontId="0" fillId="0" borderId="0" xfId="0" applyProtection="1">
      <protection hidden="1"/>
    </xf>
    <xf numFmtId="0" fontId="12" fillId="0" borderId="0" xfId="0" applyFont="1" applyProtection="1">
      <protection hidden="1"/>
    </xf>
    <xf numFmtId="0" fontId="13" fillId="0" borderId="0" xfId="0" applyFont="1" applyProtection="1">
      <protection hidden="1"/>
    </xf>
    <xf numFmtId="0" fontId="14" fillId="2" borderId="0" xfId="0" applyFont="1" applyFill="1" applyProtection="1">
      <protection locked="0" hidden="1"/>
    </xf>
    <xf numFmtId="0" fontId="15" fillId="0" borderId="0" xfId="0" applyFont="1" applyProtection="1">
      <protection hidden="1"/>
    </xf>
    <xf numFmtId="0" fontId="4" fillId="0" borderId="0" xfId="0" applyFont="1" applyAlignment="1" applyProtection="1">
      <alignment vertical="center"/>
      <protection hidden="1"/>
    </xf>
    <xf numFmtId="0" fontId="16" fillId="0" borderId="0" xfId="0" applyFont="1" applyProtection="1">
      <protection hidden="1"/>
    </xf>
    <xf numFmtId="0" fontId="17" fillId="0" borderId="0" xfId="0" applyFont="1" applyProtection="1">
      <protection hidden="1"/>
    </xf>
    <xf numFmtId="14" fontId="18"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2" fillId="0" borderId="0" xfId="0" applyFont="1" applyAlignment="1" applyProtection="1">
      <alignment vertical="center"/>
      <protection hidden="1"/>
    </xf>
    <xf numFmtId="0" fontId="12" fillId="3" borderId="0" xfId="0" applyFont="1" applyFill="1" applyProtection="1">
      <protection hidden="1"/>
    </xf>
    <xf numFmtId="0" fontId="19" fillId="0" borderId="0" xfId="0" applyFont="1" applyProtection="1">
      <protection hidden="1"/>
    </xf>
    <xf numFmtId="0" fontId="2" fillId="0" borderId="0" xfId="0" applyFont="1" applyProtection="1">
      <protection hidden="1"/>
    </xf>
    <xf numFmtId="0" fontId="20" fillId="0" borderId="0" xfId="0" applyFont="1" applyProtection="1">
      <protection hidden="1"/>
    </xf>
    <xf numFmtId="49" fontId="2" fillId="0" borderId="0" xfId="0" applyNumberFormat="1" applyFont="1" applyAlignment="1" applyProtection="1">
      <alignment vertical="center" wrapText="1"/>
      <protection locked="0"/>
    </xf>
    <xf numFmtId="0" fontId="2" fillId="0" borderId="0" xfId="0" applyFont="1" applyAlignment="1">
      <alignment vertical="center" wrapText="1"/>
    </xf>
    <xf numFmtId="0" fontId="20" fillId="0" borderId="0" xfId="0" applyFont="1" applyAlignment="1">
      <alignment vertical="center" wrapText="1"/>
    </xf>
    <xf numFmtId="0" fontId="20" fillId="0" borderId="0" xfId="0" applyFont="1" applyAlignment="1" applyProtection="1">
      <alignment horizontal="center"/>
      <protection hidden="1"/>
    </xf>
    <xf numFmtId="0" fontId="22" fillId="0" borderId="0" xfId="0" applyFont="1" applyAlignment="1" applyProtection="1">
      <alignment horizontal="center"/>
      <protection hidden="1"/>
    </xf>
    <xf numFmtId="0" fontId="23" fillId="0" borderId="0" xfId="0" applyFont="1" applyProtection="1">
      <protection hidden="1"/>
    </xf>
    <xf numFmtId="0" fontId="21" fillId="0" borderId="0" xfId="0" applyFont="1" applyProtection="1">
      <protection hidden="1"/>
    </xf>
    <xf numFmtId="0" fontId="21" fillId="0" borderId="0" xfId="2"/>
    <xf numFmtId="0" fontId="21" fillId="0" borderId="0" xfId="2" applyProtection="1">
      <protection locked="0"/>
    </xf>
    <xf numFmtId="0" fontId="7" fillId="6" borderId="6" xfId="0" applyFont="1" applyFill="1" applyBorder="1" applyAlignment="1" applyProtection="1">
      <alignment horizontal="left" vertical="center" wrapText="1"/>
      <protection hidden="1"/>
    </xf>
    <xf numFmtId="0" fontId="2" fillId="0" borderId="0" xfId="0" applyFont="1" applyAlignment="1" applyProtection="1">
      <alignment horizontal="left" vertical="center"/>
      <protection hidden="1"/>
    </xf>
    <xf numFmtId="0" fontId="7" fillId="4" borderId="6" xfId="0" applyFont="1" applyFill="1" applyBorder="1" applyAlignment="1" applyProtection="1">
      <alignment horizontal="left" vertical="center" wrapText="1"/>
      <protection hidden="1"/>
    </xf>
    <xf numFmtId="0" fontId="7" fillId="4" borderId="7" xfId="0" applyFont="1" applyFill="1" applyBorder="1" applyAlignment="1" applyProtection="1">
      <alignment horizontal="left" vertical="center" wrapText="1"/>
      <protection hidden="1"/>
    </xf>
    <xf numFmtId="0" fontId="21" fillId="4" borderId="8" xfId="0" applyFont="1" applyFill="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21" fillId="6" borderId="6" xfId="0" applyFont="1" applyFill="1" applyBorder="1" applyAlignment="1" applyProtection="1">
      <alignment horizontal="left" vertical="center" wrapText="1"/>
      <protection hidden="1"/>
    </xf>
    <xf numFmtId="0" fontId="7" fillId="6" borderId="7" xfId="0" applyFont="1" applyFill="1" applyBorder="1" applyAlignment="1" applyProtection="1">
      <alignment horizontal="left" vertical="center" wrapText="1"/>
      <protection hidden="1"/>
    </xf>
    <xf numFmtId="0" fontId="2" fillId="6" borderId="8" xfId="0" applyFont="1" applyFill="1" applyBorder="1" applyAlignment="1" applyProtection="1">
      <alignment horizontal="left" vertical="center"/>
      <protection hidden="1"/>
    </xf>
    <xf numFmtId="0" fontId="21" fillId="4" borderId="1" xfId="0" applyFont="1" applyFill="1" applyBorder="1" applyAlignment="1" applyProtection="1">
      <alignment horizontal="left" vertical="center" wrapText="1"/>
      <protection hidden="1"/>
    </xf>
    <xf numFmtId="0" fontId="21" fillId="4" borderId="0" xfId="0" applyFont="1" applyFill="1" applyAlignment="1" applyProtection="1">
      <alignment horizontal="left" vertical="center" wrapText="1"/>
      <protection hidden="1"/>
    </xf>
    <xf numFmtId="0" fontId="21" fillId="4" borderId="2" xfId="0" applyFont="1" applyFill="1" applyBorder="1" applyAlignment="1" applyProtection="1">
      <alignment horizontal="left" vertical="center" wrapText="1"/>
      <protection hidden="1"/>
    </xf>
    <xf numFmtId="0" fontId="21" fillId="4" borderId="3" xfId="0" applyFont="1" applyFill="1" applyBorder="1" applyAlignment="1" applyProtection="1">
      <alignment horizontal="left" vertical="center" wrapText="1"/>
      <protection hidden="1"/>
    </xf>
    <xf numFmtId="0" fontId="21" fillId="4" borderId="4" xfId="0" applyFont="1" applyFill="1" applyBorder="1" applyAlignment="1" applyProtection="1">
      <alignment horizontal="left" vertical="center" wrapText="1"/>
      <protection hidden="1"/>
    </xf>
    <xf numFmtId="0" fontId="21" fillId="4" borderId="5" xfId="0" applyFont="1" applyFill="1" applyBorder="1" applyAlignment="1" applyProtection="1">
      <alignment horizontal="left" vertical="center" wrapText="1"/>
      <protection hidden="1"/>
    </xf>
    <xf numFmtId="0" fontId="2" fillId="4" borderId="2" xfId="0" applyFont="1" applyFill="1" applyBorder="1" applyAlignment="1" applyProtection="1">
      <alignment horizontal="left" vertical="center"/>
      <protection hidden="1"/>
    </xf>
    <xf numFmtId="0" fontId="2" fillId="4" borderId="5" xfId="0" applyFont="1" applyFill="1" applyBorder="1" applyAlignment="1" applyProtection="1">
      <alignment horizontal="left" vertical="center"/>
      <protection hidden="1"/>
    </xf>
    <xf numFmtId="0" fontId="21" fillId="4" borderId="0" xfId="0" applyFont="1" applyFill="1" applyAlignment="1" applyProtection="1">
      <alignment horizontal="left" vertical="center"/>
      <protection hidden="1"/>
    </xf>
    <xf numFmtId="0" fontId="2" fillId="6" borderId="6" xfId="0" applyFont="1" applyFill="1" applyBorder="1" applyAlignment="1" applyProtection="1">
      <alignment horizontal="left" vertical="center"/>
      <protection hidden="1"/>
    </xf>
    <xf numFmtId="0" fontId="7" fillId="6" borderId="7" xfId="0" applyFont="1" applyFill="1" applyBorder="1" applyAlignment="1" applyProtection="1">
      <alignment horizontal="left" vertical="center"/>
      <protection hidden="1"/>
    </xf>
    <xf numFmtId="0" fontId="21" fillId="5" borderId="9" xfId="0" applyFont="1" applyFill="1" applyBorder="1" applyAlignment="1" applyProtection="1">
      <alignment horizontal="left" vertical="center" wrapText="1"/>
      <protection hidden="1"/>
    </xf>
    <xf numFmtId="0" fontId="21" fillId="5" borderId="10" xfId="0" applyFont="1" applyFill="1" applyBorder="1" applyAlignment="1" applyProtection="1">
      <alignment horizontal="left" vertical="center"/>
      <protection hidden="1"/>
    </xf>
    <xf numFmtId="0" fontId="2" fillId="5" borderId="11" xfId="0" applyFont="1" applyFill="1" applyBorder="1" applyAlignment="1" applyProtection="1">
      <alignment horizontal="left" vertical="center"/>
      <protection hidden="1"/>
    </xf>
    <xf numFmtId="0" fontId="2" fillId="0" borderId="0" xfId="0" applyFont="1" applyAlignment="1" applyProtection="1">
      <alignment vertical="center"/>
      <protection hidden="1"/>
    </xf>
    <xf numFmtId="0" fontId="4" fillId="0" borderId="0" xfId="0" applyFont="1" applyAlignment="1" applyProtection="1">
      <alignment horizontal="left" vertical="center" wrapText="1"/>
      <protection hidden="1"/>
    </xf>
    <xf numFmtId="0" fontId="2" fillId="0" borderId="0" xfId="3" applyFont="1"/>
    <xf numFmtId="0" fontId="2" fillId="0" borderId="0" xfId="3" applyFont="1" applyAlignment="1">
      <alignment vertical="center"/>
    </xf>
    <xf numFmtId="0" fontId="1" fillId="0" borderId="0" xfId="3" applyFont="1" applyAlignment="1">
      <alignment vertical="center"/>
    </xf>
    <xf numFmtId="0" fontId="21" fillId="2" borderId="0" xfId="3" applyFill="1"/>
    <xf numFmtId="0" fontId="21" fillId="2" borderId="0" xfId="3" applyFill="1" applyAlignment="1">
      <alignment vertical="center"/>
    </xf>
    <xf numFmtId="0" fontId="21" fillId="0" borderId="0" xfId="3"/>
    <xf numFmtId="0" fontId="21" fillId="7" borderId="0" xfId="3" applyFill="1"/>
    <xf numFmtId="0" fontId="3" fillId="0" borderId="0" xfId="1" applyAlignment="1" applyProtection="1">
      <alignment vertical="center"/>
    </xf>
    <xf numFmtId="0" fontId="21" fillId="8" borderId="0" xfId="3" applyFill="1"/>
    <xf numFmtId="0" fontId="21" fillId="9" borderId="0" xfId="0" applyFont="1" applyFill="1" applyAlignment="1">
      <alignment vertical="center"/>
    </xf>
    <xf numFmtId="0" fontId="21" fillId="10" borderId="0" xfId="0" applyFont="1" applyFill="1" applyAlignment="1">
      <alignment horizontal="left" vertical="center"/>
    </xf>
    <xf numFmtId="49" fontId="0" fillId="4" borderId="0" xfId="0" applyNumberFormat="1" applyFill="1" applyAlignment="1" applyProtection="1">
      <alignment vertical="center"/>
      <protection locked="0"/>
    </xf>
    <xf numFmtId="49" fontId="3" fillId="4" borderId="0" xfId="1" applyNumberFormat="1" applyFill="1" applyAlignment="1" applyProtection="1">
      <alignment vertical="center"/>
      <protection locked="0"/>
    </xf>
    <xf numFmtId="49" fontId="0" fillId="4" borderId="0" xfId="0" applyNumberFormat="1" applyFill="1" applyAlignment="1" applyProtection="1">
      <alignment horizontal="left" vertical="center"/>
      <protection locked="0"/>
    </xf>
    <xf numFmtId="0" fontId="0" fillId="4" borderId="0" xfId="0" applyFill="1" applyAlignment="1" applyProtection="1">
      <alignment horizontal="left" vertical="center"/>
      <protection locked="0"/>
    </xf>
    <xf numFmtId="49" fontId="2" fillId="4" borderId="0" xfId="0" applyNumberFormat="1" applyFont="1" applyFill="1" applyAlignment="1" applyProtection="1">
      <alignment horizontal="right"/>
      <protection locked="0"/>
    </xf>
    <xf numFmtId="0" fontId="21" fillId="4" borderId="0" xfId="2" applyFill="1" applyAlignment="1">
      <alignment horizontal="center"/>
    </xf>
    <xf numFmtId="14" fontId="21" fillId="4" borderId="0" xfId="2" applyNumberFormat="1" applyFill="1" applyAlignment="1">
      <alignment horizontal="center"/>
    </xf>
    <xf numFmtId="49" fontId="21" fillId="4" borderId="0" xfId="2" applyNumberFormat="1" applyFill="1"/>
    <xf numFmtId="0" fontId="21" fillId="0" borderId="0" xfId="0" applyFont="1"/>
    <xf numFmtId="49" fontId="21" fillId="4" borderId="0" xfId="0" applyNumberFormat="1" applyFont="1" applyFill="1" applyAlignment="1">
      <alignment horizontal="center"/>
    </xf>
    <xf numFmtId="0" fontId="0" fillId="4" borderId="0" xfId="0" applyFill="1" applyAlignment="1">
      <alignment horizontal="center"/>
    </xf>
    <xf numFmtId="49" fontId="21" fillId="4" borderId="0" xfId="0" applyNumberFormat="1" applyFont="1" applyFill="1" applyAlignment="1" applyProtection="1">
      <alignment vertical="center"/>
      <protection locked="0"/>
    </xf>
    <xf numFmtId="0" fontId="21" fillId="0" borderId="0" xfId="0" applyFont="1" applyAlignment="1" applyProtection="1">
      <alignment vertical="center"/>
      <protection hidden="1"/>
    </xf>
    <xf numFmtId="0" fontId="2" fillId="0" borderId="13" xfId="0" applyFont="1" applyBorder="1" applyAlignment="1" applyProtection="1">
      <alignment wrapText="1"/>
      <protection hidden="1"/>
    </xf>
    <xf numFmtId="0" fontId="2" fillId="0" borderId="14" xfId="0" applyFont="1" applyBorder="1" applyAlignment="1" applyProtection="1">
      <alignment wrapText="1"/>
      <protection hidden="1"/>
    </xf>
    <xf numFmtId="0" fontId="2" fillId="0" borderId="15" xfId="0" applyFont="1" applyBorder="1" applyAlignment="1" applyProtection="1">
      <alignment wrapText="1"/>
      <protection hidden="1"/>
    </xf>
    <xf numFmtId="0" fontId="2" fillId="0" borderId="16" xfId="0" applyFont="1" applyBorder="1" applyAlignment="1" applyProtection="1">
      <alignment wrapText="1"/>
      <protection hidden="1"/>
    </xf>
    <xf numFmtId="0" fontId="2" fillId="0" borderId="0" xfId="0" applyFont="1" applyAlignment="1" applyProtection="1">
      <alignment wrapText="1"/>
      <protection hidden="1"/>
    </xf>
    <xf numFmtId="0" fontId="20" fillId="0" borderId="17" xfId="0" applyFont="1" applyBorder="1" applyProtection="1">
      <protection hidden="1"/>
    </xf>
    <xf numFmtId="0" fontId="2" fillId="4" borderId="18"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0" borderId="21" xfId="0" applyFont="1" applyBorder="1" applyProtection="1">
      <protection hidden="1"/>
    </xf>
    <xf numFmtId="0" fontId="2" fillId="0" borderId="22" xfId="0" applyFont="1" applyBorder="1" applyProtection="1">
      <protection hidden="1"/>
    </xf>
    <xf numFmtId="0" fontId="2" fillId="0" borderId="23" xfId="0" applyFont="1" applyBorder="1" applyAlignment="1">
      <alignment vertical="center" wrapText="1"/>
    </xf>
    <xf numFmtId="0" fontId="2" fillId="4" borderId="25" xfId="0"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0" fillId="5" borderId="26" xfId="0" applyFont="1" applyFill="1" applyBorder="1" applyAlignment="1" applyProtection="1">
      <alignment horizontal="center" vertical="center"/>
      <protection locked="0"/>
    </xf>
    <xf numFmtId="0" fontId="2" fillId="0" borderId="13" xfId="0" applyFont="1" applyBorder="1" applyProtection="1">
      <protection hidden="1"/>
    </xf>
    <xf numFmtId="0" fontId="2" fillId="0" borderId="16" xfId="0" applyFont="1" applyBorder="1" applyProtection="1">
      <protection hidden="1"/>
    </xf>
    <xf numFmtId="0" fontId="2" fillId="0" borderId="15"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wrapText="1"/>
      <protection hidden="1"/>
    </xf>
    <xf numFmtId="0" fontId="2" fillId="5" borderId="20"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2" xfId="0" applyFont="1" applyBorder="1" applyAlignment="1">
      <alignment vertical="center" wrapText="1"/>
    </xf>
    <xf numFmtId="0" fontId="2" fillId="7" borderId="24" xfId="0" applyFont="1" applyFill="1" applyBorder="1" applyAlignment="1" applyProtection="1">
      <alignment horizontal="center" vertical="center"/>
      <protection hidden="1"/>
    </xf>
    <xf numFmtId="0" fontId="2" fillId="7" borderId="25" xfId="0" applyFont="1" applyFill="1" applyBorder="1" applyAlignment="1" applyProtection="1">
      <alignment horizontal="center" vertical="center"/>
      <protection hidden="1"/>
    </xf>
    <xf numFmtId="0" fontId="2" fillId="7" borderId="26" xfId="0" applyFont="1" applyFill="1" applyBorder="1" applyAlignment="1" applyProtection="1">
      <alignment horizontal="center" vertical="center"/>
      <protection hidden="1"/>
    </xf>
    <xf numFmtId="0" fontId="2" fillId="0" borderId="0" xfId="3" applyFont="1" applyAlignment="1">
      <alignment horizontal="left" vertical="center" wrapText="1"/>
    </xf>
    <xf numFmtId="0" fontId="2" fillId="0" borderId="0" xfId="3" applyFont="1" applyAlignment="1">
      <alignment horizontal="left" vertical="center"/>
    </xf>
    <xf numFmtId="0" fontId="2" fillId="0" borderId="0" xfId="3" applyFont="1" applyAlignment="1">
      <alignment horizontal="left"/>
    </xf>
    <xf numFmtId="0" fontId="21" fillId="2" borderId="0" xfId="3" applyFill="1" applyAlignment="1">
      <alignment horizontal="left" vertical="center" wrapText="1"/>
    </xf>
    <xf numFmtId="0" fontId="7" fillId="2" borderId="0" xfId="3" applyFont="1" applyFill="1" applyAlignment="1">
      <alignment horizontal="left" vertical="center" wrapText="1"/>
    </xf>
    <xf numFmtId="0" fontId="19" fillId="0" borderId="0" xfId="3" applyFont="1" applyAlignment="1">
      <alignment horizontal="left" vertical="center"/>
    </xf>
    <xf numFmtId="0" fontId="21" fillId="2" borderId="0" xfId="3" applyFill="1" applyAlignment="1">
      <alignment horizontal="left" wrapText="1"/>
    </xf>
    <xf numFmtId="0" fontId="0" fillId="0" borderId="0" xfId="0" applyAlignment="1">
      <alignment horizontal="left" vertical="center"/>
    </xf>
    <xf numFmtId="0" fontId="21" fillId="9" borderId="0" xfId="0" applyFont="1" applyFill="1" applyAlignment="1">
      <alignment horizontal="left" vertical="center" wrapText="1"/>
    </xf>
    <xf numFmtId="0" fontId="21" fillId="9" borderId="0" xfId="0" applyFont="1" applyFill="1" applyAlignment="1">
      <alignment horizontal="left" vertical="center"/>
    </xf>
    <xf numFmtId="0" fontId="21" fillId="10" borderId="0" xfId="0" applyFont="1" applyFill="1" applyAlignment="1">
      <alignment horizontal="left" vertical="center" wrapText="1"/>
    </xf>
    <xf numFmtId="0" fontId="7" fillId="10" borderId="0" xfId="3" applyFont="1" applyFill="1" applyAlignment="1">
      <alignment horizontal="left" vertical="center" wrapText="1"/>
    </xf>
    <xf numFmtId="0" fontId="21" fillId="10" borderId="0" xfId="0" applyFont="1" applyFill="1" applyAlignment="1">
      <alignment horizontal="left" vertical="center"/>
    </xf>
    <xf numFmtId="0" fontId="14" fillId="0" borderId="0" xfId="0" applyFont="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49" fontId="0" fillId="4" borderId="0" xfId="0" applyNumberFormat="1" applyFill="1" applyAlignment="1" applyProtection="1">
      <alignment horizontal="left" vertical="center"/>
      <protection locked="0"/>
    </xf>
    <xf numFmtId="0" fontId="0" fillId="4" borderId="0" xfId="0" applyFill="1" applyAlignment="1" applyProtection="1">
      <alignment horizontal="left" vertical="center"/>
      <protection locked="0"/>
    </xf>
    <xf numFmtId="0" fontId="2" fillId="4" borderId="0" xfId="0" applyFont="1" applyFill="1" applyAlignment="1" applyProtection="1">
      <alignment horizontal="left" vertical="center"/>
      <protection locked="0"/>
    </xf>
    <xf numFmtId="0" fontId="7" fillId="6" borderId="7" xfId="0" applyFont="1" applyFill="1" applyBorder="1" applyAlignment="1" applyProtection="1">
      <alignment horizontal="left" vertical="center"/>
      <protection hidden="1"/>
    </xf>
    <xf numFmtId="0" fontId="0" fillId="6" borderId="8" xfId="0" applyFill="1" applyBorder="1" applyAlignment="1">
      <alignment horizontal="left" vertical="center"/>
    </xf>
    <xf numFmtId="49" fontId="2" fillId="0" borderId="0" xfId="0" applyNumberFormat="1" applyFont="1" applyAlignment="1" applyProtection="1">
      <alignment vertical="center" wrapText="1"/>
      <protection hidden="1"/>
    </xf>
    <xf numFmtId="0" fontId="2" fillId="0" borderId="0" xfId="0" applyFont="1" applyAlignment="1" applyProtection="1">
      <alignment vertical="center" wrapText="1"/>
      <protection hidden="1"/>
    </xf>
    <xf numFmtId="49" fontId="2" fillId="0" borderId="12" xfId="0" applyNumberFormat="1" applyFont="1" applyBorder="1" applyAlignment="1" applyProtection="1">
      <alignment vertical="center" wrapText="1"/>
      <protection hidden="1"/>
    </xf>
    <xf numFmtId="0" fontId="2" fillId="0" borderId="12" xfId="0" applyFont="1" applyBorder="1" applyAlignment="1" applyProtection="1">
      <alignment vertical="center" wrapText="1"/>
      <protection hidden="1"/>
    </xf>
  </cellXfs>
  <cellStyles count="4">
    <cellStyle name="Link" xfId="1" builtinId="8"/>
    <cellStyle name="Standard" xfId="0" builtinId="0"/>
    <cellStyle name="Standard 2" xfId="2" xr:uid="{00000000-0005-0000-0000-000002000000}"/>
    <cellStyle name="Standard 2 2 2" xfId="3" xr:uid="{82393837-6603-486B-AFF1-B1E106E8C9B4}"/>
  </cellStyles>
  <dxfs count="16">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9"/>
      </font>
    </dxf>
    <dxf>
      <font>
        <condense val="0"/>
        <extend val="0"/>
        <color indexed="9"/>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15" dropStyle="combo" dx="18"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160209</xdr:colOff>
      <xdr:row>50</xdr:row>
      <xdr:rowOff>4763</xdr:rowOff>
    </xdr:to>
    <xdr:pic>
      <xdr:nvPicPr>
        <xdr:cNvPr id="2" name="Grafik 1">
          <a:extLst>
            <a:ext uri="{FF2B5EF4-FFF2-40B4-BE49-F238E27FC236}">
              <a16:creationId xmlns:a16="http://schemas.microsoft.com/office/drawing/2014/main" id="{96FFBD83-0FB8-5CF4-0AE5-DF1A4D58B5D0}"/>
            </a:ext>
          </a:extLst>
        </xdr:cNvPr>
        <xdr:cNvPicPr>
          <a:picLocks noChangeAspect="1"/>
        </xdr:cNvPicPr>
      </xdr:nvPicPr>
      <xdr:blipFill>
        <a:blip xmlns:r="http://schemas.openxmlformats.org/officeDocument/2006/relationships" r:embed="rId1"/>
        <a:stretch>
          <a:fillRect/>
        </a:stretch>
      </xdr:blipFill>
      <xdr:spPr>
        <a:xfrm>
          <a:off x="0" y="0"/>
          <a:ext cx="6546722" cy="8815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23813</xdr:colOff>
          <xdr:row>14</xdr:row>
          <xdr:rowOff>76200</xdr:rowOff>
        </xdr:from>
        <xdr:to>
          <xdr:col>7</xdr:col>
          <xdr:colOff>9525</xdr:colOff>
          <xdr:row>14</xdr:row>
          <xdr:rowOff>352425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EXTE/LVU/Weinsensorik/2013/Transl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13/ungeschuetzt/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7/ungesch&#252;tzt/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bedingungen"/>
      <sheetName val="Sensorischer Befund"/>
      <sheetName val="Verkehrsfähigkeit"/>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vus.de/html/pdf/aprotec.php?file=anleitung.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ergebnisse@lvus.de"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2005-92A3-4B88-88B2-855FEC076CFF}">
  <dimension ref="A1:D16"/>
  <sheetViews>
    <sheetView workbookViewId="0">
      <selection activeCell="A2" sqref="A2:C2"/>
    </sheetView>
  </sheetViews>
  <sheetFormatPr baseColWidth="10" defaultColWidth="11.42578125" defaultRowHeight="15.4" x14ac:dyDescent="0.45"/>
  <cols>
    <col min="1" max="3" width="27.5" style="60" customWidth="1"/>
    <col min="4" max="16384" width="11.42578125" style="60"/>
  </cols>
  <sheetData>
    <row r="1" spans="1:4" s="61" customFormat="1" x14ac:dyDescent="0.4">
      <c r="A1" s="62" t="s">
        <v>0</v>
      </c>
      <c r="B1" s="62"/>
      <c r="C1" s="62"/>
      <c r="D1" s="62"/>
    </row>
    <row r="2" spans="1:4" s="61" customFormat="1" ht="72" customHeight="1" x14ac:dyDescent="0.4">
      <c r="A2" s="114" t="s">
        <v>1</v>
      </c>
      <c r="B2" s="115"/>
      <c r="C2" s="115"/>
    </row>
    <row r="3" spans="1:4" s="61" customFormat="1" ht="59.45" customHeight="1" x14ac:dyDescent="0.4">
      <c r="A3" s="114" t="s">
        <v>2</v>
      </c>
      <c r="B3" s="115"/>
      <c r="C3" s="115"/>
    </row>
    <row r="4" spans="1:4" s="61" customFormat="1" ht="108" customHeight="1" x14ac:dyDescent="0.4">
      <c r="A4" s="114" t="s">
        <v>3</v>
      </c>
      <c r="B4" s="115"/>
      <c r="C4" s="115"/>
    </row>
    <row r="5" spans="1:4" s="61" customFormat="1" ht="154.5" customHeight="1" x14ac:dyDescent="0.4">
      <c r="A5" s="114" t="s">
        <v>4</v>
      </c>
      <c r="B5" s="114"/>
      <c r="C5" s="114"/>
    </row>
    <row r="6" spans="1:4" s="61" customFormat="1" ht="141.94999999999999" customHeight="1" x14ac:dyDescent="0.4">
      <c r="A6" s="114" t="s">
        <v>5</v>
      </c>
      <c r="B6" s="114"/>
      <c r="C6" s="114"/>
    </row>
    <row r="7" spans="1:4" s="61" customFormat="1" ht="195.2" customHeight="1" x14ac:dyDescent="0.4">
      <c r="A7" s="114" t="s">
        <v>124</v>
      </c>
      <c r="B7" s="115"/>
      <c r="C7" s="115"/>
    </row>
    <row r="8" spans="1:4" s="61" customFormat="1" ht="79.7" customHeight="1" x14ac:dyDescent="0.4">
      <c r="A8" s="114" t="s">
        <v>6</v>
      </c>
      <c r="B8" s="115"/>
      <c r="C8" s="115"/>
    </row>
    <row r="9" spans="1:4" x14ac:dyDescent="0.45">
      <c r="A9" s="116"/>
      <c r="B9" s="116"/>
      <c r="C9" s="116"/>
    </row>
    <row r="10" spans="1:4" x14ac:dyDescent="0.45">
      <c r="A10" s="116"/>
      <c r="B10" s="116"/>
      <c r="C10" s="116"/>
    </row>
    <row r="11" spans="1:4" x14ac:dyDescent="0.45">
      <c r="A11" s="116"/>
      <c r="B11" s="116"/>
      <c r="C11" s="116"/>
    </row>
    <row r="12" spans="1:4" x14ac:dyDescent="0.45">
      <c r="A12" s="116"/>
      <c r="B12" s="116"/>
      <c r="C12" s="116"/>
    </row>
    <row r="13" spans="1:4" x14ac:dyDescent="0.45">
      <c r="A13" s="116"/>
      <c r="B13" s="116"/>
      <c r="C13" s="116"/>
    </row>
    <row r="14" spans="1:4" x14ac:dyDescent="0.45">
      <c r="A14" s="116"/>
      <c r="B14" s="116"/>
      <c r="C14" s="116"/>
    </row>
    <row r="15" spans="1:4" x14ac:dyDescent="0.45">
      <c r="A15" s="116"/>
      <c r="B15" s="116"/>
      <c r="C15" s="116"/>
    </row>
    <row r="16" spans="1:4" x14ac:dyDescent="0.45">
      <c r="A16" s="116"/>
      <c r="B16" s="116"/>
      <c r="C16" s="116"/>
    </row>
  </sheetData>
  <sheetProtection algorithmName="SHA-512" hashValue="9rxFXmA6b4E5um7EhE9PkFD7qyQ6vh8VPbPcTWaTVdRUSu9+YMsHsQ1RVmWMpCqpRjCmoFumkEfICUEUYMuRcA==" saltValue="a3k2Hje9GmXaL0qtJy++FQ=="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5" defaultRowHeight="15.4" x14ac:dyDescent="0.45"/>
  <cols>
    <col min="1" max="7" width="12.640625" style="1" customWidth="1"/>
    <col min="8" max="16384" width="11.5" style="1"/>
  </cols>
  <sheetData>
    <row r="1" spans="1:8" x14ac:dyDescent="0.45">
      <c r="A1" s="1" t="s">
        <v>52</v>
      </c>
      <c r="H1" s="30">
        <f>COUNTA(A2:G38)</f>
        <v>0</v>
      </c>
    </row>
    <row r="2" spans="1:8" x14ac:dyDescent="0.45">
      <c r="A2" s="132"/>
      <c r="B2" s="132"/>
      <c r="C2" s="132"/>
      <c r="D2" s="132"/>
      <c r="E2" s="132"/>
      <c r="F2" s="132"/>
      <c r="G2" s="132"/>
    </row>
    <row r="3" spans="1:8" x14ac:dyDescent="0.45">
      <c r="A3" s="132"/>
      <c r="B3" s="132"/>
      <c r="C3" s="132"/>
      <c r="D3" s="132"/>
      <c r="E3" s="132"/>
      <c r="F3" s="132"/>
      <c r="G3" s="132"/>
    </row>
    <row r="4" spans="1:8" x14ac:dyDescent="0.45">
      <c r="A4" s="132"/>
      <c r="B4" s="132"/>
      <c r="C4" s="132"/>
      <c r="D4" s="132"/>
      <c r="E4" s="132"/>
      <c r="F4" s="132"/>
      <c r="G4" s="132"/>
    </row>
    <row r="5" spans="1:8" x14ac:dyDescent="0.45">
      <c r="A5" s="132"/>
      <c r="B5" s="132"/>
      <c r="C5" s="132"/>
      <c r="D5" s="132"/>
      <c r="E5" s="132"/>
      <c r="F5" s="132"/>
      <c r="G5" s="132"/>
    </row>
    <row r="6" spans="1:8" x14ac:dyDescent="0.45">
      <c r="A6" s="132"/>
      <c r="B6" s="132"/>
      <c r="C6" s="132"/>
      <c r="D6" s="132"/>
      <c r="E6" s="132"/>
      <c r="F6" s="132"/>
      <c r="G6" s="132"/>
    </row>
    <row r="7" spans="1:8" x14ac:dyDescent="0.45">
      <c r="A7" s="132"/>
      <c r="B7" s="132"/>
      <c r="C7" s="132"/>
      <c r="D7" s="132"/>
      <c r="E7" s="132"/>
      <c r="F7" s="132"/>
      <c r="G7" s="132"/>
    </row>
    <row r="8" spans="1:8" x14ac:dyDescent="0.45">
      <c r="A8" s="132"/>
      <c r="B8" s="132"/>
      <c r="C8" s="132"/>
      <c r="D8" s="132"/>
      <c r="E8" s="132"/>
      <c r="F8" s="132"/>
      <c r="G8" s="132"/>
    </row>
    <row r="9" spans="1:8" x14ac:dyDescent="0.45">
      <c r="A9" s="132"/>
      <c r="B9" s="132"/>
      <c r="C9" s="132"/>
      <c r="D9" s="132"/>
      <c r="E9" s="132"/>
      <c r="F9" s="132"/>
      <c r="G9" s="132"/>
    </row>
    <row r="10" spans="1:8" x14ac:dyDescent="0.45">
      <c r="A10" s="132"/>
      <c r="B10" s="132"/>
      <c r="C10" s="132"/>
      <c r="D10" s="132"/>
      <c r="E10" s="132"/>
      <c r="F10" s="132"/>
      <c r="G10" s="132"/>
    </row>
    <row r="11" spans="1:8" x14ac:dyDescent="0.45">
      <c r="A11" s="132"/>
      <c r="B11" s="132"/>
      <c r="C11" s="132"/>
      <c r="D11" s="132"/>
      <c r="E11" s="132"/>
      <c r="F11" s="132"/>
      <c r="G11" s="132"/>
    </row>
    <row r="12" spans="1:8" x14ac:dyDescent="0.45">
      <c r="A12" s="132"/>
      <c r="B12" s="132"/>
      <c r="C12" s="132"/>
      <c r="D12" s="132"/>
      <c r="E12" s="132"/>
      <c r="F12" s="132"/>
      <c r="G12" s="132"/>
    </row>
    <row r="13" spans="1:8" x14ac:dyDescent="0.45">
      <c r="A13" s="132"/>
      <c r="B13" s="132"/>
      <c r="C13" s="132"/>
      <c r="D13" s="132"/>
      <c r="E13" s="132"/>
      <c r="F13" s="132"/>
      <c r="G13" s="132"/>
    </row>
    <row r="14" spans="1:8" x14ac:dyDescent="0.45">
      <c r="A14" s="132"/>
      <c r="B14" s="132"/>
      <c r="C14" s="132"/>
      <c r="D14" s="132"/>
      <c r="E14" s="132"/>
      <c r="F14" s="132"/>
      <c r="G14" s="132"/>
    </row>
    <row r="15" spans="1:8" x14ac:dyDescent="0.45">
      <c r="A15" s="132"/>
      <c r="B15" s="132"/>
      <c r="C15" s="132"/>
      <c r="D15" s="132"/>
      <c r="E15" s="132"/>
      <c r="F15" s="132"/>
      <c r="G15" s="132"/>
    </row>
    <row r="16" spans="1:8" x14ac:dyDescent="0.45">
      <c r="A16" s="132"/>
      <c r="B16" s="132"/>
      <c r="C16" s="132"/>
      <c r="D16" s="132"/>
      <c r="E16" s="132"/>
      <c r="F16" s="132"/>
      <c r="G16" s="132"/>
    </row>
    <row r="17" spans="1:7" x14ac:dyDescent="0.45">
      <c r="A17" s="132"/>
      <c r="B17" s="132"/>
      <c r="C17" s="132"/>
      <c r="D17" s="132"/>
      <c r="E17" s="132"/>
      <c r="F17" s="132"/>
      <c r="G17" s="132"/>
    </row>
    <row r="18" spans="1:7" x14ac:dyDescent="0.45">
      <c r="A18" s="132"/>
      <c r="B18" s="132"/>
      <c r="C18" s="132"/>
      <c r="D18" s="132"/>
      <c r="E18" s="132"/>
      <c r="F18" s="132"/>
      <c r="G18" s="132"/>
    </row>
    <row r="19" spans="1:7" x14ac:dyDescent="0.45">
      <c r="A19" s="132"/>
      <c r="B19" s="132"/>
      <c r="C19" s="132"/>
      <c r="D19" s="132"/>
      <c r="E19" s="132"/>
      <c r="F19" s="132"/>
      <c r="G19" s="132"/>
    </row>
    <row r="20" spans="1:7" x14ac:dyDescent="0.45">
      <c r="A20" s="132"/>
      <c r="B20" s="132"/>
      <c r="C20" s="132"/>
      <c r="D20" s="132"/>
      <c r="E20" s="132"/>
      <c r="F20" s="132"/>
      <c r="G20" s="132"/>
    </row>
    <row r="21" spans="1:7" x14ac:dyDescent="0.45">
      <c r="A21" s="132"/>
      <c r="B21" s="132"/>
      <c r="C21" s="132"/>
      <c r="D21" s="132"/>
      <c r="E21" s="132"/>
      <c r="F21" s="132"/>
      <c r="G21" s="132"/>
    </row>
    <row r="22" spans="1:7" x14ac:dyDescent="0.45">
      <c r="A22" s="132"/>
      <c r="B22" s="132"/>
      <c r="C22" s="132"/>
      <c r="D22" s="132"/>
      <c r="E22" s="132"/>
      <c r="F22" s="132"/>
      <c r="G22" s="132"/>
    </row>
    <row r="23" spans="1:7" x14ac:dyDescent="0.45">
      <c r="A23" s="132"/>
      <c r="B23" s="132"/>
      <c r="C23" s="132"/>
      <c r="D23" s="132"/>
      <c r="E23" s="132"/>
      <c r="F23" s="132"/>
      <c r="G23" s="132"/>
    </row>
    <row r="24" spans="1:7" x14ac:dyDescent="0.45">
      <c r="A24" s="132"/>
      <c r="B24" s="132"/>
      <c r="C24" s="132"/>
      <c r="D24" s="132"/>
      <c r="E24" s="132"/>
      <c r="F24" s="132"/>
      <c r="G24" s="132"/>
    </row>
    <row r="25" spans="1:7" x14ac:dyDescent="0.45">
      <c r="A25" s="132"/>
      <c r="B25" s="132"/>
      <c r="C25" s="132"/>
      <c r="D25" s="132"/>
      <c r="E25" s="132"/>
      <c r="F25" s="132"/>
      <c r="G25" s="132"/>
    </row>
    <row r="26" spans="1:7" x14ac:dyDescent="0.45">
      <c r="A26" s="132"/>
      <c r="B26" s="132"/>
      <c r="C26" s="132"/>
      <c r="D26" s="132"/>
      <c r="E26" s="132"/>
      <c r="F26" s="132"/>
      <c r="G26" s="132"/>
    </row>
    <row r="27" spans="1:7" x14ac:dyDescent="0.45">
      <c r="A27" s="132"/>
      <c r="B27" s="132"/>
      <c r="C27" s="132"/>
      <c r="D27" s="132"/>
      <c r="E27" s="132"/>
      <c r="F27" s="132"/>
      <c r="G27" s="132"/>
    </row>
    <row r="28" spans="1:7" x14ac:dyDescent="0.45">
      <c r="A28" s="132"/>
      <c r="B28" s="132"/>
      <c r="C28" s="132"/>
      <c r="D28" s="132"/>
      <c r="E28" s="132"/>
      <c r="F28" s="132"/>
      <c r="G28" s="132"/>
    </row>
    <row r="29" spans="1:7" x14ac:dyDescent="0.45">
      <c r="A29" s="132"/>
      <c r="B29" s="132"/>
      <c r="C29" s="132"/>
      <c r="D29" s="132"/>
      <c r="E29" s="132"/>
      <c r="F29" s="132"/>
      <c r="G29" s="132"/>
    </row>
    <row r="30" spans="1:7" x14ac:dyDescent="0.45">
      <c r="A30" s="132"/>
      <c r="B30" s="132"/>
      <c r="C30" s="132"/>
      <c r="D30" s="132"/>
      <c r="E30" s="132"/>
      <c r="F30" s="132"/>
      <c r="G30" s="132"/>
    </row>
    <row r="31" spans="1:7" x14ac:dyDescent="0.45">
      <c r="A31" s="132"/>
      <c r="B31" s="132"/>
      <c r="C31" s="132"/>
      <c r="D31" s="132"/>
      <c r="E31" s="132"/>
      <c r="F31" s="132"/>
      <c r="G31" s="132"/>
    </row>
    <row r="32" spans="1:7" x14ac:dyDescent="0.45">
      <c r="A32" s="132"/>
      <c r="B32" s="132"/>
      <c r="C32" s="132"/>
      <c r="D32" s="132"/>
      <c r="E32" s="132"/>
      <c r="F32" s="132"/>
      <c r="G32" s="132"/>
    </row>
    <row r="33" spans="1:7" x14ac:dyDescent="0.45">
      <c r="A33" s="132"/>
      <c r="B33" s="132"/>
      <c r="C33" s="132"/>
      <c r="D33" s="132"/>
      <c r="E33" s="132"/>
      <c r="F33" s="132"/>
      <c r="G33" s="132"/>
    </row>
    <row r="34" spans="1:7" x14ac:dyDescent="0.45">
      <c r="A34" s="132"/>
      <c r="B34" s="132"/>
      <c r="C34" s="132"/>
      <c r="D34" s="132"/>
      <c r="E34" s="132"/>
      <c r="F34" s="132"/>
      <c r="G34" s="132"/>
    </row>
    <row r="35" spans="1:7" x14ac:dyDescent="0.45">
      <c r="A35" s="132"/>
      <c r="B35" s="132"/>
      <c r="C35" s="132"/>
      <c r="D35" s="132"/>
      <c r="E35" s="132"/>
      <c r="F35" s="132"/>
      <c r="G35" s="132"/>
    </row>
    <row r="36" spans="1:7" x14ac:dyDescent="0.45">
      <c r="A36" s="132"/>
      <c r="B36" s="132"/>
      <c r="C36" s="132"/>
      <c r="D36" s="132"/>
      <c r="E36" s="132"/>
      <c r="F36" s="132"/>
      <c r="G36" s="132"/>
    </row>
    <row r="37" spans="1:7" x14ac:dyDescent="0.45">
      <c r="A37" s="132"/>
      <c r="B37" s="132"/>
      <c r="C37" s="132"/>
      <c r="D37" s="132"/>
      <c r="E37" s="132"/>
      <c r="F37" s="132"/>
      <c r="G37" s="132"/>
    </row>
    <row r="38" spans="1:7" x14ac:dyDescent="0.45">
      <c r="A38" s="132"/>
      <c r="B38" s="132"/>
      <c r="C38" s="132"/>
      <c r="D38" s="132"/>
      <c r="E38" s="132"/>
      <c r="F38" s="132"/>
      <c r="G38" s="132"/>
    </row>
  </sheetData>
  <sheetProtection algorithmName="SHA-512" hashValue="JNgz2vxPuhK0/CpbzuN9NIbnY46yDTLuU3U+mgzb1L6ZmZlQUModlRmmucxDTv/ZOKjsOY0/6AForhTRBrc0kw==" saltValue="zCdCPMCF5bb+txvFx2hrCg==" spinCount="100000" sheet="1" objects="1" scenarios="1"/>
  <mergeCells count="37">
    <mergeCell ref="A38:G38"/>
    <mergeCell ref="A32:G32"/>
    <mergeCell ref="A33:G33"/>
    <mergeCell ref="A34:G34"/>
    <mergeCell ref="A35:G35"/>
    <mergeCell ref="A36:G36"/>
    <mergeCell ref="A37:G37"/>
    <mergeCell ref="A27:G27"/>
    <mergeCell ref="A28:G28"/>
    <mergeCell ref="A29:G29"/>
    <mergeCell ref="A30:G30"/>
    <mergeCell ref="A31:G31"/>
    <mergeCell ref="A22:G22"/>
    <mergeCell ref="A23:G23"/>
    <mergeCell ref="A24:G24"/>
    <mergeCell ref="A25:G25"/>
    <mergeCell ref="A26:G26"/>
    <mergeCell ref="A17:G17"/>
    <mergeCell ref="A18:G18"/>
    <mergeCell ref="A19:G19"/>
    <mergeCell ref="A20:G20"/>
    <mergeCell ref="A21:G21"/>
    <mergeCell ref="A12:G12"/>
    <mergeCell ref="A13:G13"/>
    <mergeCell ref="A14:G14"/>
    <mergeCell ref="A15:G15"/>
    <mergeCell ref="A16:G16"/>
    <mergeCell ref="A7:G7"/>
    <mergeCell ref="A8:G8"/>
    <mergeCell ref="A9:G9"/>
    <mergeCell ref="A10:G10"/>
    <mergeCell ref="A11:G11"/>
    <mergeCell ref="A2:G2"/>
    <mergeCell ref="A3:G3"/>
    <mergeCell ref="A4:G4"/>
    <mergeCell ref="A5:G5"/>
    <mergeCell ref="A6:G6"/>
  </mergeCells>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54"/>
  <sheetViews>
    <sheetView workbookViewId="0"/>
  </sheetViews>
  <sheetFormatPr baseColWidth="10" defaultColWidth="11.5" defaultRowHeight="15.4" x14ac:dyDescent="0.45"/>
  <cols>
    <col min="1" max="1" width="14.35546875" style="23" customWidth="1"/>
    <col min="2" max="2" width="30.640625" style="31" customWidth="1"/>
    <col min="3" max="3" width="28.35546875" style="23" customWidth="1"/>
    <col min="4" max="16384" width="11.5" style="23"/>
  </cols>
  <sheetData>
    <row r="1" spans="1:3" s="35" customFormat="1" ht="16.350000000000001" customHeight="1" thickBot="1" x14ac:dyDescent="0.45">
      <c r="A1" s="34" t="s">
        <v>53</v>
      </c>
      <c r="B1" s="133" t="s">
        <v>118</v>
      </c>
      <c r="C1" s="134"/>
    </row>
    <row r="2" spans="1:3" s="39" customFormat="1" ht="14.25" thickBot="1" x14ac:dyDescent="0.45">
      <c r="A2" s="36">
        <v>99</v>
      </c>
      <c r="B2" s="37" t="s">
        <v>56</v>
      </c>
      <c r="C2" s="38"/>
    </row>
    <row r="3" spans="1:3" s="35" customFormat="1" ht="12.1" customHeight="1" thickBot="1" x14ac:dyDescent="0.45">
      <c r="A3" s="40"/>
      <c r="B3" s="40"/>
    </row>
    <row r="4" spans="1:3" s="35" customFormat="1" ht="16.350000000000001" customHeight="1" thickBot="1" x14ac:dyDescent="0.45">
      <c r="A4" s="41"/>
      <c r="B4" s="42" t="s">
        <v>116</v>
      </c>
      <c r="C4" s="43"/>
    </row>
    <row r="5" spans="1:3" s="35" customFormat="1" ht="15.85" customHeight="1" x14ac:dyDescent="0.4">
      <c r="A5" s="44">
        <v>1</v>
      </c>
      <c r="B5" s="45" t="s">
        <v>54</v>
      </c>
      <c r="C5" s="46" t="s">
        <v>113</v>
      </c>
    </row>
    <row r="6" spans="1:3" s="35" customFormat="1" ht="15.85" customHeight="1" x14ac:dyDescent="0.4">
      <c r="A6" s="44">
        <v>2</v>
      </c>
      <c r="B6" s="45" t="s">
        <v>55</v>
      </c>
      <c r="C6" s="46" t="s">
        <v>114</v>
      </c>
    </row>
    <row r="7" spans="1:3" s="35" customFormat="1" ht="15.75" thickBot="1" x14ac:dyDescent="0.45">
      <c r="A7" s="47">
        <v>3</v>
      </c>
      <c r="B7" s="48" t="s">
        <v>71</v>
      </c>
      <c r="C7" s="49" t="s">
        <v>115</v>
      </c>
    </row>
    <row r="8" spans="1:3" s="35" customFormat="1" ht="12.1" customHeight="1" thickBot="1" x14ac:dyDescent="0.45">
      <c r="A8" s="40"/>
      <c r="B8" s="40"/>
    </row>
    <row r="9" spans="1:3" s="35" customFormat="1" ht="15.75" thickBot="1" x14ac:dyDescent="0.45">
      <c r="A9" s="41"/>
      <c r="B9" s="42" t="s">
        <v>170</v>
      </c>
      <c r="C9" s="43"/>
    </row>
    <row r="10" spans="1:3" s="35" customFormat="1" x14ac:dyDescent="0.4">
      <c r="A10" s="44">
        <v>101</v>
      </c>
      <c r="B10" s="45" t="s">
        <v>57</v>
      </c>
      <c r="C10" s="50"/>
    </row>
    <row r="11" spans="1:3" s="35" customFormat="1" ht="15.75" thickBot="1" x14ac:dyDescent="0.45">
      <c r="A11" s="47">
        <v>102</v>
      </c>
      <c r="B11" s="48" t="s">
        <v>58</v>
      </c>
      <c r="C11" s="51"/>
    </row>
    <row r="12" spans="1:3" s="35" customFormat="1" ht="12.1" customHeight="1" thickBot="1" x14ac:dyDescent="0.45">
      <c r="A12" s="40"/>
      <c r="B12" s="40"/>
    </row>
    <row r="13" spans="1:3" s="35" customFormat="1" ht="15.75" thickBot="1" x14ac:dyDescent="0.45">
      <c r="A13" s="41"/>
      <c r="B13" s="42" t="s">
        <v>117</v>
      </c>
      <c r="C13" s="43"/>
    </row>
    <row r="14" spans="1:3" s="35" customFormat="1" x14ac:dyDescent="0.4">
      <c r="A14" s="44">
        <v>120</v>
      </c>
      <c r="B14" s="52" t="s">
        <v>123</v>
      </c>
      <c r="C14" s="50"/>
    </row>
    <row r="15" spans="1:3" s="35" customFormat="1" x14ac:dyDescent="0.4">
      <c r="A15" s="44">
        <v>121</v>
      </c>
      <c r="B15" s="52" t="s">
        <v>78</v>
      </c>
      <c r="C15" s="50"/>
    </row>
    <row r="16" spans="1:3" s="35" customFormat="1" x14ac:dyDescent="0.4">
      <c r="A16" s="44"/>
      <c r="B16" s="52"/>
      <c r="C16" s="50"/>
    </row>
    <row r="17" spans="1:3" s="35" customFormat="1" x14ac:dyDescent="0.4">
      <c r="A17" s="44">
        <v>122</v>
      </c>
      <c r="B17" s="52" t="s">
        <v>77</v>
      </c>
      <c r="C17" s="50"/>
    </row>
    <row r="18" spans="1:3" s="35" customFormat="1" x14ac:dyDescent="0.4">
      <c r="A18" s="44">
        <v>123</v>
      </c>
      <c r="B18" s="52" t="s">
        <v>106</v>
      </c>
      <c r="C18" s="50"/>
    </row>
    <row r="19" spans="1:3" s="35" customFormat="1" x14ac:dyDescent="0.4">
      <c r="A19" s="44"/>
      <c r="B19" s="52"/>
      <c r="C19" s="50"/>
    </row>
    <row r="20" spans="1:3" s="35" customFormat="1" ht="16.149999999999999" x14ac:dyDescent="0.4">
      <c r="A20" s="44">
        <v>124</v>
      </c>
      <c r="B20" s="52" t="s">
        <v>167</v>
      </c>
      <c r="C20" s="50"/>
    </row>
    <row r="21" spans="1:3" s="35" customFormat="1" x14ac:dyDescent="0.4">
      <c r="A21" s="44"/>
      <c r="B21" s="52"/>
      <c r="C21" s="50"/>
    </row>
    <row r="22" spans="1:3" s="35" customFormat="1" x14ac:dyDescent="0.4">
      <c r="A22" s="44">
        <v>125</v>
      </c>
      <c r="B22" s="52" t="s">
        <v>75</v>
      </c>
      <c r="C22" s="50"/>
    </row>
    <row r="23" spans="1:3" s="35" customFormat="1" x14ac:dyDescent="0.4">
      <c r="A23" s="44">
        <v>126</v>
      </c>
      <c r="B23" s="52" t="s">
        <v>74</v>
      </c>
      <c r="C23" s="50"/>
    </row>
    <row r="24" spans="1:3" s="35" customFormat="1" x14ac:dyDescent="0.4">
      <c r="A24" s="44"/>
      <c r="B24" s="52"/>
      <c r="C24" s="50"/>
    </row>
    <row r="25" spans="1:3" s="35" customFormat="1" x14ac:dyDescent="0.4">
      <c r="A25" s="44">
        <v>127</v>
      </c>
      <c r="B25" s="52" t="s">
        <v>67</v>
      </c>
      <c r="C25" s="50"/>
    </row>
    <row r="26" spans="1:3" s="35" customFormat="1" x14ac:dyDescent="0.4">
      <c r="A26" s="44">
        <v>128</v>
      </c>
      <c r="B26" s="52" t="s">
        <v>73</v>
      </c>
      <c r="C26" s="50"/>
    </row>
    <row r="27" spans="1:3" s="35" customFormat="1" x14ac:dyDescent="0.4">
      <c r="A27" s="44">
        <v>129</v>
      </c>
      <c r="B27" s="52" t="s">
        <v>72</v>
      </c>
      <c r="C27" s="50"/>
    </row>
    <row r="28" spans="1:3" s="35" customFormat="1" x14ac:dyDescent="0.4">
      <c r="A28" s="45"/>
      <c r="B28" s="52"/>
      <c r="C28" s="50"/>
    </row>
    <row r="29" spans="1:3" s="35" customFormat="1" x14ac:dyDescent="0.4">
      <c r="A29" s="44">
        <v>130</v>
      </c>
      <c r="B29" s="52" t="s">
        <v>60</v>
      </c>
      <c r="C29" s="50"/>
    </row>
    <row r="30" spans="1:3" s="35" customFormat="1" x14ac:dyDescent="0.4">
      <c r="A30" s="44">
        <v>131</v>
      </c>
      <c r="B30" s="52" t="s">
        <v>79</v>
      </c>
      <c r="C30" s="50"/>
    </row>
    <row r="31" spans="1:3" s="35" customFormat="1" x14ac:dyDescent="0.4">
      <c r="A31" s="44">
        <v>132</v>
      </c>
      <c r="B31" s="52" t="s">
        <v>62</v>
      </c>
      <c r="C31" s="50"/>
    </row>
    <row r="32" spans="1:3" s="35" customFormat="1" x14ac:dyDescent="0.4">
      <c r="A32" s="44"/>
      <c r="B32" s="52"/>
      <c r="C32" s="50"/>
    </row>
    <row r="33" spans="1:3" s="35" customFormat="1" x14ac:dyDescent="0.4">
      <c r="A33" s="44">
        <v>133</v>
      </c>
      <c r="B33" s="52" t="s">
        <v>109</v>
      </c>
      <c r="C33" s="50"/>
    </row>
    <row r="34" spans="1:3" s="35" customFormat="1" x14ac:dyDescent="0.4">
      <c r="A34" s="44">
        <v>134</v>
      </c>
      <c r="B34" s="52" t="s">
        <v>64</v>
      </c>
      <c r="C34" s="50"/>
    </row>
    <row r="35" spans="1:3" s="35" customFormat="1" x14ac:dyDescent="0.4">
      <c r="A35" s="44">
        <v>135</v>
      </c>
      <c r="B35" s="52" t="s">
        <v>169</v>
      </c>
      <c r="C35" s="50"/>
    </row>
    <row r="36" spans="1:3" s="35" customFormat="1" x14ac:dyDescent="0.4">
      <c r="A36" s="44">
        <v>136</v>
      </c>
      <c r="B36" s="52" t="s">
        <v>63</v>
      </c>
      <c r="C36" s="50"/>
    </row>
    <row r="37" spans="1:3" s="35" customFormat="1" x14ac:dyDescent="0.4">
      <c r="A37" s="44">
        <v>137</v>
      </c>
      <c r="B37" s="52" t="s">
        <v>80</v>
      </c>
      <c r="C37" s="50"/>
    </row>
    <row r="38" spans="1:3" s="35" customFormat="1" x14ac:dyDescent="0.4">
      <c r="A38" s="44">
        <v>138</v>
      </c>
      <c r="B38" s="52" t="s">
        <v>66</v>
      </c>
      <c r="C38" s="50"/>
    </row>
    <row r="39" spans="1:3" s="35" customFormat="1" x14ac:dyDescent="0.4">
      <c r="A39" s="44">
        <v>139</v>
      </c>
      <c r="B39" s="52" t="s">
        <v>110</v>
      </c>
      <c r="C39" s="50"/>
    </row>
    <row r="40" spans="1:3" s="35" customFormat="1" x14ac:dyDescent="0.4">
      <c r="A40" s="44">
        <v>140</v>
      </c>
      <c r="B40" s="52" t="s">
        <v>61</v>
      </c>
      <c r="C40" s="50"/>
    </row>
    <row r="41" spans="1:3" s="35" customFormat="1" x14ac:dyDescent="0.4">
      <c r="A41" s="44">
        <v>141</v>
      </c>
      <c r="B41" s="52" t="s">
        <v>76</v>
      </c>
      <c r="C41" s="50"/>
    </row>
    <row r="42" spans="1:3" s="35" customFormat="1" x14ac:dyDescent="0.4">
      <c r="A42" s="44">
        <v>142</v>
      </c>
      <c r="B42" s="52" t="s">
        <v>68</v>
      </c>
      <c r="C42" s="50"/>
    </row>
    <row r="43" spans="1:3" s="35" customFormat="1" x14ac:dyDescent="0.4">
      <c r="A43" s="44">
        <v>143</v>
      </c>
      <c r="B43" s="52" t="s">
        <v>107</v>
      </c>
      <c r="C43" s="50"/>
    </row>
    <row r="44" spans="1:3" s="35" customFormat="1" x14ac:dyDescent="0.4">
      <c r="A44" s="44"/>
      <c r="B44" s="52"/>
      <c r="C44" s="50"/>
    </row>
    <row r="45" spans="1:3" s="35" customFormat="1" x14ac:dyDescent="0.4">
      <c r="A45" s="44">
        <v>144</v>
      </c>
      <c r="B45" s="52" t="s">
        <v>65</v>
      </c>
      <c r="C45" s="50"/>
    </row>
    <row r="46" spans="1:3" s="35" customFormat="1" x14ac:dyDescent="0.4">
      <c r="A46" s="44">
        <v>145</v>
      </c>
      <c r="B46" s="52" t="s">
        <v>59</v>
      </c>
      <c r="C46" s="50"/>
    </row>
    <row r="47" spans="1:3" s="35" customFormat="1" x14ac:dyDescent="0.4">
      <c r="A47" s="44">
        <v>146</v>
      </c>
      <c r="B47" s="52" t="s">
        <v>108</v>
      </c>
      <c r="C47" s="50"/>
    </row>
    <row r="48" spans="1:3" s="35" customFormat="1" x14ac:dyDescent="0.4">
      <c r="A48" s="44">
        <v>147</v>
      </c>
      <c r="B48" s="52" t="s">
        <v>168</v>
      </c>
      <c r="C48" s="50"/>
    </row>
    <row r="49" spans="1:3" s="35" customFormat="1" x14ac:dyDescent="0.4">
      <c r="A49" s="44"/>
      <c r="B49" s="52"/>
      <c r="C49" s="50"/>
    </row>
    <row r="50" spans="1:3" s="35" customFormat="1" ht="15.75" thickBot="1" x14ac:dyDescent="0.45">
      <c r="A50" s="55">
        <v>151</v>
      </c>
      <c r="B50" s="56" t="s">
        <v>119</v>
      </c>
      <c r="C50" s="57"/>
    </row>
    <row r="51" spans="1:3" s="35" customFormat="1" ht="12.1" customHeight="1" thickBot="1" x14ac:dyDescent="0.45">
      <c r="B51" s="39"/>
    </row>
    <row r="52" spans="1:3" s="35" customFormat="1" ht="15.75" thickBot="1" x14ac:dyDescent="0.45">
      <c r="A52" s="53"/>
      <c r="B52" s="54" t="s">
        <v>122</v>
      </c>
      <c r="C52" s="43"/>
    </row>
    <row r="53" spans="1:3" s="35" customFormat="1" x14ac:dyDescent="0.4">
      <c r="A53" s="44">
        <v>201</v>
      </c>
      <c r="B53" s="45" t="s">
        <v>70</v>
      </c>
      <c r="C53" s="50"/>
    </row>
    <row r="54" spans="1:3" s="35" customFormat="1" ht="15.75" thickBot="1" x14ac:dyDescent="0.45">
      <c r="A54" s="47">
        <v>202</v>
      </c>
      <c r="B54" s="48" t="s">
        <v>69</v>
      </c>
      <c r="C54" s="51"/>
    </row>
  </sheetData>
  <sheetProtection algorithmName="SHA-512" hashValue="lmgYklZHtzK4zu/8Kwx4vSnPp0VwUgl19O9goGxcTAP7gLZqD+xxgf1ZwfEPO2JZytJE5SQ+l4PuwbWG/3htgw==" saltValue="lvLPjuNvA0uv5gs3qJQngA==" spinCount="100000" sheet="1" objects="1" scenarios="1"/>
  <sortState xmlns:xlrd2="http://schemas.microsoft.com/office/spreadsheetml/2017/richdata2" ref="A33:B42">
    <sortCondition ref="B33:B42"/>
  </sortState>
  <mergeCells count="1">
    <mergeCell ref="B1:C1"/>
  </mergeCells>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6D54-F14E-4F96-9DB9-4423481D8675}">
  <dimension ref="A1:H20"/>
  <sheetViews>
    <sheetView zoomScaleNormal="100" workbookViewId="0">
      <selection sqref="A1:H1"/>
    </sheetView>
  </sheetViews>
  <sheetFormatPr baseColWidth="10" defaultColWidth="11.42578125" defaultRowHeight="13.9" x14ac:dyDescent="0.4"/>
  <cols>
    <col min="1" max="8" width="10.5" style="63" customWidth="1"/>
    <col min="9" max="256" width="11.42578125" style="63"/>
    <col min="257" max="264" width="10.5" style="63" customWidth="1"/>
    <col min="265" max="512" width="11.42578125" style="63"/>
    <col min="513" max="520" width="10.5" style="63" customWidth="1"/>
    <col min="521" max="768" width="11.42578125" style="63"/>
    <col min="769" max="776" width="10.5" style="63" customWidth="1"/>
    <col min="777" max="1024" width="11.42578125" style="63"/>
    <col min="1025" max="1032" width="10.5" style="63" customWidth="1"/>
    <col min="1033" max="1280" width="11.42578125" style="63"/>
    <col min="1281" max="1288" width="10.5" style="63" customWidth="1"/>
    <col min="1289" max="1536" width="11.42578125" style="63"/>
    <col min="1537" max="1544" width="10.5" style="63" customWidth="1"/>
    <col min="1545" max="1792" width="11.42578125" style="63"/>
    <col min="1793" max="1800" width="10.5" style="63" customWidth="1"/>
    <col min="1801" max="2048" width="11.42578125" style="63"/>
    <col min="2049" max="2056" width="10.5" style="63" customWidth="1"/>
    <col min="2057" max="2304" width="11.42578125" style="63"/>
    <col min="2305" max="2312" width="10.5" style="63" customWidth="1"/>
    <col min="2313" max="2560" width="11.42578125" style="63"/>
    <col min="2561" max="2568" width="10.5" style="63" customWidth="1"/>
    <col min="2569" max="2816" width="11.42578125" style="63"/>
    <col min="2817" max="2824" width="10.5" style="63" customWidth="1"/>
    <col min="2825" max="3072" width="11.42578125" style="63"/>
    <col min="3073" max="3080" width="10.5" style="63" customWidth="1"/>
    <col min="3081" max="3328" width="11.42578125" style="63"/>
    <col min="3329" max="3336" width="10.5" style="63" customWidth="1"/>
    <col min="3337" max="3584" width="11.42578125" style="63"/>
    <col min="3585" max="3592" width="10.5" style="63" customWidth="1"/>
    <col min="3593" max="3840" width="11.42578125" style="63"/>
    <col min="3841" max="3848" width="10.5" style="63" customWidth="1"/>
    <col min="3849" max="4096" width="11.42578125" style="63"/>
    <col min="4097" max="4104" width="10.5" style="63" customWidth="1"/>
    <col min="4105" max="4352" width="11.42578125" style="63"/>
    <col min="4353" max="4360" width="10.5" style="63" customWidth="1"/>
    <col min="4361" max="4608" width="11.42578125" style="63"/>
    <col min="4609" max="4616" width="10.5" style="63" customWidth="1"/>
    <col min="4617" max="4864" width="11.42578125" style="63"/>
    <col min="4865" max="4872" width="10.5" style="63" customWidth="1"/>
    <col min="4873" max="5120" width="11.42578125" style="63"/>
    <col min="5121" max="5128" width="10.5" style="63" customWidth="1"/>
    <col min="5129" max="5376" width="11.42578125" style="63"/>
    <col min="5377" max="5384" width="10.5" style="63" customWidth="1"/>
    <col min="5385" max="5632" width="11.42578125" style="63"/>
    <col min="5633" max="5640" width="10.5" style="63" customWidth="1"/>
    <col min="5641" max="5888" width="11.42578125" style="63"/>
    <col min="5889" max="5896" width="10.5" style="63" customWidth="1"/>
    <col min="5897" max="6144" width="11.42578125" style="63"/>
    <col min="6145" max="6152" width="10.5" style="63" customWidth="1"/>
    <col min="6153" max="6400" width="11.42578125" style="63"/>
    <col min="6401" max="6408" width="10.5" style="63" customWidth="1"/>
    <col min="6409" max="6656" width="11.42578125" style="63"/>
    <col min="6657" max="6664" width="10.5" style="63" customWidth="1"/>
    <col min="6665" max="6912" width="11.42578125" style="63"/>
    <col min="6913" max="6920" width="10.5" style="63" customWidth="1"/>
    <col min="6921" max="7168" width="11.42578125" style="63"/>
    <col min="7169" max="7176" width="10.5" style="63" customWidth="1"/>
    <col min="7177" max="7424" width="11.42578125" style="63"/>
    <col min="7425" max="7432" width="10.5" style="63" customWidth="1"/>
    <col min="7433" max="7680" width="11.42578125" style="63"/>
    <col min="7681" max="7688" width="10.5" style="63" customWidth="1"/>
    <col min="7689" max="7936" width="11.42578125" style="63"/>
    <col min="7937" max="7944" width="10.5" style="63" customWidth="1"/>
    <col min="7945" max="8192" width="11.42578125" style="63"/>
    <col min="8193" max="8200" width="10.5" style="63" customWidth="1"/>
    <col min="8201" max="8448" width="11.42578125" style="63"/>
    <col min="8449" max="8456" width="10.5" style="63" customWidth="1"/>
    <col min="8457" max="8704" width="11.42578125" style="63"/>
    <col min="8705" max="8712" width="10.5" style="63" customWidth="1"/>
    <col min="8713" max="8960" width="11.42578125" style="63"/>
    <col min="8961" max="8968" width="10.5" style="63" customWidth="1"/>
    <col min="8969" max="9216" width="11.42578125" style="63"/>
    <col min="9217" max="9224" width="10.5" style="63" customWidth="1"/>
    <col min="9225" max="9472" width="11.42578125" style="63"/>
    <col min="9473" max="9480" width="10.5" style="63" customWidth="1"/>
    <col min="9481" max="9728" width="11.42578125" style="63"/>
    <col min="9729" max="9736" width="10.5" style="63" customWidth="1"/>
    <col min="9737" max="9984" width="11.42578125" style="63"/>
    <col min="9985" max="9992" width="10.5" style="63" customWidth="1"/>
    <col min="9993" max="10240" width="11.42578125" style="63"/>
    <col min="10241" max="10248" width="10.5" style="63" customWidth="1"/>
    <col min="10249" max="10496" width="11.42578125" style="63"/>
    <col min="10497" max="10504" width="10.5" style="63" customWidth="1"/>
    <col min="10505" max="10752" width="11.42578125" style="63"/>
    <col min="10753" max="10760" width="10.5" style="63" customWidth="1"/>
    <col min="10761" max="11008" width="11.42578125" style="63"/>
    <col min="11009" max="11016" width="10.5" style="63" customWidth="1"/>
    <col min="11017" max="11264" width="11.42578125" style="63"/>
    <col min="11265" max="11272" width="10.5" style="63" customWidth="1"/>
    <col min="11273" max="11520" width="11.42578125" style="63"/>
    <col min="11521" max="11528" width="10.5" style="63" customWidth="1"/>
    <col min="11529" max="11776" width="11.42578125" style="63"/>
    <col min="11777" max="11784" width="10.5" style="63" customWidth="1"/>
    <col min="11785" max="12032" width="11.42578125" style="63"/>
    <col min="12033" max="12040" width="10.5" style="63" customWidth="1"/>
    <col min="12041" max="12288" width="11.42578125" style="63"/>
    <col min="12289" max="12296" width="10.5" style="63" customWidth="1"/>
    <col min="12297" max="12544" width="11.42578125" style="63"/>
    <col min="12545" max="12552" width="10.5" style="63" customWidth="1"/>
    <col min="12553" max="12800" width="11.42578125" style="63"/>
    <col min="12801" max="12808" width="10.5" style="63" customWidth="1"/>
    <col min="12809" max="13056" width="11.42578125" style="63"/>
    <col min="13057" max="13064" width="10.5" style="63" customWidth="1"/>
    <col min="13065" max="13312" width="11.42578125" style="63"/>
    <col min="13313" max="13320" width="10.5" style="63" customWidth="1"/>
    <col min="13321" max="13568" width="11.42578125" style="63"/>
    <col min="13569" max="13576" width="10.5" style="63" customWidth="1"/>
    <col min="13577" max="13824" width="11.42578125" style="63"/>
    <col min="13825" max="13832" width="10.5" style="63" customWidth="1"/>
    <col min="13833" max="14080" width="11.42578125" style="63"/>
    <col min="14081" max="14088" width="10.5" style="63" customWidth="1"/>
    <col min="14089" max="14336" width="11.42578125" style="63"/>
    <col min="14337" max="14344" width="10.5" style="63" customWidth="1"/>
    <col min="14345" max="14592" width="11.42578125" style="63"/>
    <col min="14593" max="14600" width="10.5" style="63" customWidth="1"/>
    <col min="14601" max="14848" width="11.42578125" style="63"/>
    <col min="14849" max="14856" width="10.5" style="63" customWidth="1"/>
    <col min="14857" max="15104" width="11.42578125" style="63"/>
    <col min="15105" max="15112" width="10.5" style="63" customWidth="1"/>
    <col min="15113" max="15360" width="11.42578125" style="63"/>
    <col min="15361" max="15368" width="10.5" style="63" customWidth="1"/>
    <col min="15369" max="15616" width="11.42578125" style="63"/>
    <col min="15617" max="15624" width="10.5" style="63" customWidth="1"/>
    <col min="15625" max="15872" width="11.42578125" style="63"/>
    <col min="15873" max="15880" width="10.5" style="63" customWidth="1"/>
    <col min="15881" max="16128" width="11.42578125" style="63"/>
    <col min="16129" max="16136" width="10.5" style="63" customWidth="1"/>
    <col min="16137" max="16384" width="11.42578125" style="63"/>
  </cols>
  <sheetData>
    <row r="1" spans="1:8" s="64" customFormat="1" ht="20.100000000000001" customHeight="1" x14ac:dyDescent="0.4">
      <c r="A1" s="119" t="s">
        <v>139</v>
      </c>
      <c r="B1" s="119"/>
      <c r="C1" s="119"/>
      <c r="D1" s="119"/>
      <c r="E1" s="119"/>
      <c r="F1" s="119"/>
      <c r="G1" s="119"/>
      <c r="H1" s="119"/>
    </row>
    <row r="2" spans="1:8" s="64" customFormat="1" ht="43.5" customHeight="1" x14ac:dyDescent="0.4">
      <c r="A2" s="117" t="s">
        <v>138</v>
      </c>
      <c r="B2" s="117"/>
      <c r="C2" s="117"/>
      <c r="D2" s="117"/>
      <c r="E2" s="117"/>
      <c r="F2" s="117"/>
      <c r="G2" s="117"/>
      <c r="H2" s="117"/>
    </row>
    <row r="3" spans="1:8" s="64" customFormat="1" ht="35.1" customHeight="1" x14ac:dyDescent="0.4">
      <c r="A3" s="117" t="s">
        <v>137</v>
      </c>
      <c r="B3" s="117"/>
      <c r="C3" s="117"/>
      <c r="D3" s="117"/>
      <c r="E3" s="117"/>
      <c r="F3" s="117"/>
      <c r="G3" s="117"/>
      <c r="H3" s="117"/>
    </row>
    <row r="4" spans="1:8" s="64" customFormat="1" ht="99.75" customHeight="1" x14ac:dyDescent="0.4">
      <c r="A4" s="117" t="s">
        <v>136</v>
      </c>
      <c r="B4" s="117"/>
      <c r="C4" s="117"/>
      <c r="D4" s="117"/>
      <c r="E4" s="117"/>
      <c r="F4" s="117"/>
      <c r="G4" s="117"/>
      <c r="H4" s="117"/>
    </row>
    <row r="5" spans="1:8" s="64" customFormat="1" ht="53.1" customHeight="1" x14ac:dyDescent="0.4">
      <c r="A5" s="117" t="s">
        <v>135</v>
      </c>
      <c r="B5" s="117"/>
      <c r="C5" s="117"/>
      <c r="D5" s="117"/>
      <c r="E5" s="117"/>
      <c r="F5" s="117"/>
      <c r="G5" s="117"/>
      <c r="H5" s="117"/>
    </row>
    <row r="6" spans="1:8" s="64" customFormat="1" ht="35.1" customHeight="1" x14ac:dyDescent="0.4">
      <c r="A6" s="117" t="s">
        <v>134</v>
      </c>
      <c r="B6" s="117"/>
      <c r="C6" s="117"/>
      <c r="D6" s="117"/>
      <c r="E6" s="117"/>
      <c r="F6" s="117"/>
      <c r="G6" s="117"/>
      <c r="H6" s="117"/>
    </row>
    <row r="7" spans="1:8" s="64" customFormat="1" ht="88.35" customHeight="1" x14ac:dyDescent="0.4">
      <c r="A7" s="117" t="s">
        <v>133</v>
      </c>
      <c r="B7" s="117"/>
      <c r="C7" s="117"/>
      <c r="D7" s="117"/>
      <c r="E7" s="117"/>
      <c r="F7" s="117"/>
      <c r="G7" s="117"/>
      <c r="H7" s="117"/>
    </row>
    <row r="8" spans="1:8" s="64" customFormat="1" ht="88.35" customHeight="1" x14ac:dyDescent="0.4">
      <c r="A8" s="117" t="s">
        <v>132</v>
      </c>
      <c r="B8" s="117"/>
      <c r="C8" s="117"/>
      <c r="D8" s="117"/>
      <c r="E8" s="117"/>
      <c r="F8" s="117"/>
      <c r="G8" s="117"/>
      <c r="H8" s="117"/>
    </row>
    <row r="9" spans="1:8" s="64" customFormat="1" ht="70.349999999999994" customHeight="1" x14ac:dyDescent="0.4">
      <c r="A9" s="117" t="s">
        <v>131</v>
      </c>
      <c r="B9" s="117"/>
      <c r="C9" s="117"/>
      <c r="D9" s="117"/>
      <c r="E9" s="117"/>
      <c r="F9" s="117"/>
      <c r="G9" s="117"/>
      <c r="H9" s="117"/>
    </row>
    <row r="10" spans="1:8" s="64" customFormat="1" ht="53.1" customHeight="1" x14ac:dyDescent="0.4">
      <c r="A10" s="117" t="s">
        <v>130</v>
      </c>
      <c r="B10" s="117"/>
      <c r="C10" s="117"/>
      <c r="D10" s="117"/>
      <c r="E10" s="117"/>
      <c r="F10" s="117"/>
      <c r="G10" s="117"/>
      <c r="H10" s="117"/>
    </row>
    <row r="11" spans="1:8" s="64" customFormat="1" ht="122.75" customHeight="1" x14ac:dyDescent="0.4">
      <c r="A11" s="118" t="s">
        <v>129</v>
      </c>
      <c r="B11" s="117"/>
      <c r="C11" s="117"/>
      <c r="D11" s="117"/>
      <c r="E11" s="117"/>
      <c r="F11" s="117"/>
      <c r="G11" s="117"/>
      <c r="H11" s="117"/>
    </row>
    <row r="12" spans="1:8" s="64" customFormat="1" ht="35.1" customHeight="1" x14ac:dyDescent="0.4">
      <c r="A12" s="117" t="s">
        <v>128</v>
      </c>
      <c r="B12" s="117"/>
      <c r="C12" s="117"/>
      <c r="D12" s="117"/>
      <c r="E12" s="117"/>
      <c r="F12" s="117"/>
      <c r="G12" s="117"/>
      <c r="H12" s="117"/>
    </row>
    <row r="13" spans="1:8" s="64" customFormat="1" ht="97.35" customHeight="1" x14ac:dyDescent="0.4">
      <c r="A13" s="117" t="s">
        <v>127</v>
      </c>
      <c r="B13" s="117"/>
      <c r="C13" s="117"/>
      <c r="D13" s="117"/>
      <c r="E13" s="117"/>
      <c r="F13" s="117"/>
      <c r="G13" s="117"/>
      <c r="H13" s="117"/>
    </row>
    <row r="14" spans="1:8" s="64" customFormat="1" ht="97.35" customHeight="1" x14ac:dyDescent="0.4">
      <c r="A14" s="117" t="s">
        <v>126</v>
      </c>
      <c r="B14" s="117"/>
      <c r="C14" s="117"/>
      <c r="D14" s="117"/>
      <c r="E14" s="117"/>
      <c r="F14" s="117"/>
      <c r="G14" s="117"/>
      <c r="H14" s="117"/>
    </row>
    <row r="15" spans="1:8" s="64" customFormat="1" ht="20.100000000000001" customHeight="1" x14ac:dyDescent="0.4">
      <c r="A15" s="117" t="s">
        <v>125</v>
      </c>
      <c r="B15" s="117"/>
      <c r="C15" s="117"/>
      <c r="D15" s="117"/>
      <c r="E15" s="117"/>
      <c r="F15" s="117"/>
      <c r="G15" s="117"/>
      <c r="H15" s="117"/>
    </row>
    <row r="16" spans="1:8" x14ac:dyDescent="0.4">
      <c r="A16" s="120"/>
      <c r="B16" s="120"/>
      <c r="C16" s="120"/>
      <c r="D16" s="120"/>
      <c r="E16" s="120"/>
      <c r="F16" s="120"/>
      <c r="G16" s="120"/>
      <c r="H16" s="120"/>
    </row>
    <row r="17" spans="1:8" x14ac:dyDescent="0.4">
      <c r="A17" s="120"/>
      <c r="B17" s="120"/>
      <c r="C17" s="120"/>
      <c r="D17" s="120"/>
      <c r="E17" s="120"/>
      <c r="F17" s="120"/>
      <c r="G17" s="120"/>
      <c r="H17" s="120"/>
    </row>
    <row r="18" spans="1:8" x14ac:dyDescent="0.4">
      <c r="A18" s="120"/>
      <c r="B18" s="120"/>
      <c r="C18" s="120"/>
      <c r="D18" s="120"/>
      <c r="E18" s="120"/>
      <c r="F18" s="120"/>
      <c r="G18" s="120"/>
      <c r="H18" s="120"/>
    </row>
    <row r="19" spans="1:8" x14ac:dyDescent="0.4">
      <c r="A19" s="120"/>
      <c r="B19" s="120"/>
      <c r="C19" s="120"/>
      <c r="D19" s="120"/>
      <c r="E19" s="120"/>
      <c r="F19" s="120"/>
      <c r="G19" s="120"/>
      <c r="H19" s="120"/>
    </row>
    <row r="20" spans="1:8" x14ac:dyDescent="0.4">
      <c r="A20" s="120"/>
      <c r="B20" s="120"/>
      <c r="C20" s="120"/>
      <c r="D20" s="120"/>
      <c r="E20" s="120"/>
      <c r="F20" s="120"/>
      <c r="G20" s="120"/>
      <c r="H20" s="120"/>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0:H10"/>
    <mergeCell ref="A11:H11"/>
    <mergeCell ref="A12:H12"/>
    <mergeCell ref="A1:H1"/>
    <mergeCell ref="A2:H2"/>
    <mergeCell ref="A3:H3"/>
    <mergeCell ref="A4:H4"/>
    <mergeCell ref="A5:H5"/>
    <mergeCell ref="A6:H6"/>
    <mergeCell ref="A7:H7"/>
    <mergeCell ref="A8:H8"/>
    <mergeCell ref="A9:H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F2759-41E3-4108-A04D-5614DBD6F4CB}">
  <dimension ref="A1:I55"/>
  <sheetViews>
    <sheetView workbookViewId="0">
      <selection activeCell="L48" sqref="L48"/>
    </sheetView>
  </sheetViews>
  <sheetFormatPr baseColWidth="10" defaultColWidth="10.640625" defaultRowHeight="13.9" x14ac:dyDescent="0.4"/>
  <cols>
    <col min="1" max="16384" width="10.640625" style="65"/>
  </cols>
  <sheetData>
    <row r="1" spans="1:9" x14ac:dyDescent="0.4">
      <c r="A1" s="66"/>
      <c r="B1" s="66"/>
      <c r="C1" s="66"/>
      <c r="D1" s="66"/>
      <c r="E1" s="66"/>
      <c r="F1" s="66"/>
      <c r="G1" s="66"/>
      <c r="H1" s="66"/>
      <c r="I1" s="66"/>
    </row>
    <row r="2" spans="1:9" x14ac:dyDescent="0.4">
      <c r="A2" s="66"/>
      <c r="B2" s="66"/>
      <c r="C2" s="66"/>
      <c r="D2" s="66"/>
      <c r="E2" s="66"/>
      <c r="F2" s="66"/>
      <c r="G2" s="66"/>
      <c r="H2" s="66"/>
      <c r="I2" s="66"/>
    </row>
    <row r="3" spans="1:9" x14ac:dyDescent="0.4">
      <c r="A3" s="66"/>
      <c r="B3" s="66"/>
      <c r="C3" s="66"/>
      <c r="D3" s="66"/>
      <c r="E3" s="66"/>
      <c r="F3" s="66"/>
      <c r="G3" s="66"/>
      <c r="H3" s="66"/>
      <c r="I3" s="66"/>
    </row>
    <row r="4" spans="1:9" x14ac:dyDescent="0.4">
      <c r="A4" s="66"/>
      <c r="B4" s="66"/>
      <c r="C4" s="66"/>
      <c r="D4" s="66"/>
      <c r="E4" s="66"/>
      <c r="F4" s="66"/>
      <c r="G4" s="66"/>
      <c r="H4" s="66"/>
      <c r="I4" s="66"/>
    </row>
    <row r="5" spans="1:9" x14ac:dyDescent="0.4">
      <c r="A5" s="66"/>
      <c r="B5" s="66"/>
      <c r="C5" s="66"/>
      <c r="D5" s="66"/>
      <c r="E5" s="66"/>
      <c r="F5" s="66"/>
      <c r="G5" s="66"/>
      <c r="H5" s="66"/>
      <c r="I5" s="66"/>
    </row>
    <row r="6" spans="1:9" x14ac:dyDescent="0.4">
      <c r="A6" s="66"/>
      <c r="B6" s="66"/>
      <c r="C6" s="66"/>
      <c r="D6" s="66"/>
      <c r="E6" s="66"/>
      <c r="F6" s="66"/>
      <c r="G6" s="66"/>
      <c r="H6" s="66"/>
      <c r="I6" s="66"/>
    </row>
    <row r="7" spans="1:9" x14ac:dyDescent="0.4">
      <c r="A7" s="66"/>
      <c r="B7" s="66"/>
      <c r="C7" s="66"/>
      <c r="D7" s="66"/>
      <c r="E7" s="66"/>
      <c r="F7" s="66"/>
      <c r="G7" s="66"/>
      <c r="H7" s="66"/>
      <c r="I7" s="66"/>
    </row>
    <row r="8" spans="1:9" x14ac:dyDescent="0.4">
      <c r="A8" s="66"/>
      <c r="B8" s="66"/>
      <c r="C8" s="66"/>
      <c r="D8" s="66"/>
      <c r="E8" s="66"/>
      <c r="F8" s="66"/>
      <c r="G8" s="66"/>
      <c r="H8" s="66"/>
      <c r="I8" s="66"/>
    </row>
    <row r="9" spans="1:9" x14ac:dyDescent="0.4">
      <c r="A9" s="66"/>
      <c r="B9" s="66"/>
      <c r="C9" s="66"/>
      <c r="D9" s="66"/>
      <c r="E9" s="66"/>
      <c r="F9" s="66"/>
      <c r="G9" s="66"/>
      <c r="H9" s="66"/>
      <c r="I9" s="66"/>
    </row>
    <row r="10" spans="1:9" x14ac:dyDescent="0.4">
      <c r="A10" s="66"/>
      <c r="B10" s="66"/>
      <c r="C10" s="66"/>
      <c r="D10" s="66"/>
      <c r="E10" s="66"/>
      <c r="F10" s="66"/>
      <c r="G10" s="66"/>
      <c r="H10" s="66"/>
      <c r="I10" s="66"/>
    </row>
    <row r="11" spans="1:9" x14ac:dyDescent="0.4">
      <c r="A11" s="66"/>
      <c r="B11" s="66"/>
      <c r="C11" s="66"/>
      <c r="D11" s="66"/>
      <c r="E11" s="66"/>
      <c r="F11" s="66"/>
      <c r="G11" s="66"/>
      <c r="H11" s="66"/>
      <c r="I11" s="66"/>
    </row>
    <row r="12" spans="1:9" x14ac:dyDescent="0.4">
      <c r="A12" s="66"/>
      <c r="B12" s="66"/>
      <c r="C12" s="66"/>
      <c r="D12" s="66"/>
      <c r="E12" s="66"/>
      <c r="F12" s="66"/>
      <c r="G12" s="66"/>
      <c r="H12" s="66"/>
      <c r="I12" s="66"/>
    </row>
    <row r="13" spans="1:9" x14ac:dyDescent="0.4">
      <c r="A13" s="66"/>
      <c r="B13" s="66"/>
      <c r="C13" s="66"/>
      <c r="D13" s="66"/>
      <c r="E13" s="66"/>
      <c r="F13" s="66"/>
      <c r="G13" s="66"/>
      <c r="H13" s="66"/>
      <c r="I13" s="66"/>
    </row>
    <row r="14" spans="1:9" x14ac:dyDescent="0.4">
      <c r="A14" s="66"/>
      <c r="B14" s="66"/>
      <c r="C14" s="66"/>
      <c r="D14" s="66"/>
      <c r="E14" s="66"/>
      <c r="F14" s="66"/>
      <c r="G14" s="66"/>
      <c r="H14" s="66"/>
      <c r="I14" s="66"/>
    </row>
    <row r="15" spans="1:9" x14ac:dyDescent="0.4">
      <c r="A15" s="66"/>
      <c r="B15" s="66"/>
      <c r="C15" s="66"/>
      <c r="D15" s="66"/>
      <c r="E15" s="66"/>
      <c r="F15" s="66"/>
      <c r="G15" s="66"/>
      <c r="H15" s="66"/>
      <c r="I15" s="66"/>
    </row>
    <row r="16" spans="1:9" x14ac:dyDescent="0.4">
      <c r="A16" s="66"/>
      <c r="B16" s="66"/>
      <c r="C16" s="66"/>
      <c r="D16" s="66"/>
      <c r="E16" s="66"/>
      <c r="F16" s="66"/>
      <c r="G16" s="66"/>
      <c r="H16" s="66"/>
      <c r="I16" s="66"/>
    </row>
    <row r="17" spans="1:9" x14ac:dyDescent="0.4">
      <c r="A17" s="66"/>
      <c r="B17" s="66"/>
      <c r="C17" s="66"/>
      <c r="D17" s="66"/>
      <c r="E17" s="66"/>
      <c r="F17" s="66"/>
      <c r="G17" s="66"/>
      <c r="H17" s="66"/>
      <c r="I17" s="66"/>
    </row>
    <row r="18" spans="1:9" x14ac:dyDescent="0.4">
      <c r="A18" s="66"/>
      <c r="B18" s="66"/>
      <c r="C18" s="66"/>
      <c r="D18" s="66"/>
      <c r="E18" s="66"/>
      <c r="F18" s="66"/>
      <c r="G18" s="66"/>
      <c r="H18" s="66"/>
      <c r="I18" s="66"/>
    </row>
    <row r="19" spans="1:9" x14ac:dyDescent="0.4">
      <c r="A19" s="66"/>
      <c r="B19" s="66"/>
      <c r="C19" s="66"/>
      <c r="D19" s="66"/>
      <c r="E19" s="66"/>
      <c r="F19" s="66"/>
      <c r="G19" s="66"/>
      <c r="H19" s="66"/>
      <c r="I19" s="66"/>
    </row>
    <row r="20" spans="1:9" x14ac:dyDescent="0.4">
      <c r="A20" s="66"/>
      <c r="B20" s="66"/>
      <c r="C20" s="66"/>
      <c r="D20" s="66"/>
      <c r="E20" s="66"/>
      <c r="F20" s="66"/>
      <c r="G20" s="66"/>
      <c r="H20" s="66"/>
      <c r="I20" s="66"/>
    </row>
    <row r="21" spans="1:9" x14ac:dyDescent="0.4">
      <c r="A21" s="66"/>
      <c r="B21" s="66"/>
      <c r="C21" s="66"/>
      <c r="D21" s="66"/>
      <c r="E21" s="66"/>
      <c r="F21" s="66"/>
      <c r="G21" s="66"/>
      <c r="H21" s="66"/>
      <c r="I21" s="66"/>
    </row>
    <row r="22" spans="1:9" x14ac:dyDescent="0.4">
      <c r="A22" s="66"/>
      <c r="B22" s="66"/>
      <c r="C22" s="66"/>
      <c r="D22" s="66"/>
      <c r="E22" s="66"/>
      <c r="F22" s="66"/>
      <c r="G22" s="66"/>
      <c r="H22" s="66"/>
      <c r="I22" s="66"/>
    </row>
    <row r="23" spans="1:9" x14ac:dyDescent="0.4">
      <c r="A23" s="66"/>
      <c r="B23" s="66"/>
      <c r="C23" s="66"/>
      <c r="D23" s="66"/>
      <c r="E23" s="66"/>
      <c r="F23" s="66"/>
      <c r="G23" s="66"/>
      <c r="H23" s="66"/>
      <c r="I23" s="66"/>
    </row>
    <row r="24" spans="1:9" x14ac:dyDescent="0.4">
      <c r="A24" s="66"/>
      <c r="B24" s="66"/>
      <c r="C24" s="66"/>
      <c r="D24" s="66"/>
      <c r="E24" s="66"/>
      <c r="F24" s="66"/>
      <c r="G24" s="66"/>
      <c r="H24" s="66"/>
      <c r="I24" s="66"/>
    </row>
    <row r="25" spans="1:9" x14ac:dyDescent="0.4">
      <c r="A25" s="66"/>
      <c r="B25" s="66"/>
      <c r="C25" s="66"/>
      <c r="D25" s="66"/>
      <c r="E25" s="66"/>
      <c r="F25" s="66"/>
      <c r="G25" s="66"/>
      <c r="H25" s="66"/>
      <c r="I25" s="66"/>
    </row>
    <row r="26" spans="1:9" x14ac:dyDescent="0.4">
      <c r="A26" s="66"/>
      <c r="B26" s="66"/>
      <c r="C26" s="66"/>
      <c r="D26" s="66"/>
      <c r="E26" s="66"/>
      <c r="F26" s="66"/>
      <c r="G26" s="66"/>
      <c r="H26" s="66"/>
      <c r="I26" s="66"/>
    </row>
    <row r="27" spans="1:9" x14ac:dyDescent="0.4">
      <c r="A27" s="66"/>
      <c r="B27" s="66"/>
      <c r="C27" s="66"/>
      <c r="D27" s="66"/>
      <c r="E27" s="66"/>
      <c r="F27" s="66"/>
      <c r="G27" s="66"/>
      <c r="H27" s="66"/>
      <c r="I27" s="66"/>
    </row>
    <row r="28" spans="1:9" x14ac:dyDescent="0.4">
      <c r="A28" s="66"/>
      <c r="B28" s="66"/>
      <c r="C28" s="66"/>
      <c r="D28" s="66"/>
      <c r="E28" s="66"/>
      <c r="F28" s="66"/>
      <c r="G28" s="66"/>
      <c r="H28" s="66"/>
      <c r="I28" s="66"/>
    </row>
    <row r="29" spans="1:9" x14ac:dyDescent="0.4">
      <c r="A29" s="66"/>
      <c r="B29" s="66"/>
      <c r="C29" s="66"/>
      <c r="D29" s="66"/>
      <c r="E29" s="66"/>
      <c r="F29" s="66"/>
      <c r="G29" s="66"/>
      <c r="H29" s="66"/>
      <c r="I29" s="66"/>
    </row>
    <row r="30" spans="1:9" x14ac:dyDescent="0.4">
      <c r="A30" s="66"/>
      <c r="B30" s="66"/>
      <c r="C30" s="66"/>
      <c r="D30" s="66"/>
      <c r="E30" s="66"/>
      <c r="F30" s="66"/>
      <c r="G30" s="66"/>
      <c r="H30" s="66"/>
      <c r="I30" s="66"/>
    </row>
    <row r="31" spans="1:9" x14ac:dyDescent="0.4">
      <c r="A31" s="66"/>
      <c r="B31" s="66"/>
      <c r="C31" s="66"/>
      <c r="D31" s="66"/>
      <c r="E31" s="66"/>
      <c r="F31" s="66"/>
      <c r="G31" s="66"/>
      <c r="H31" s="66"/>
      <c r="I31" s="66"/>
    </row>
    <row r="32" spans="1:9" x14ac:dyDescent="0.4">
      <c r="A32" s="66"/>
      <c r="B32" s="66"/>
      <c r="C32" s="66"/>
      <c r="D32" s="66"/>
      <c r="E32" s="66"/>
      <c r="F32" s="66"/>
      <c r="G32" s="66"/>
      <c r="H32" s="66"/>
      <c r="I32" s="66"/>
    </row>
    <row r="33" spans="1:9" x14ac:dyDescent="0.4">
      <c r="A33" s="66"/>
      <c r="B33" s="66"/>
      <c r="C33" s="66"/>
      <c r="D33" s="66"/>
      <c r="E33" s="66"/>
      <c r="F33" s="66"/>
      <c r="G33" s="66"/>
      <c r="H33" s="66"/>
      <c r="I33" s="66"/>
    </row>
    <row r="34" spans="1:9" x14ac:dyDescent="0.4">
      <c r="A34" s="66"/>
      <c r="B34" s="66"/>
      <c r="C34" s="66"/>
      <c r="D34" s="66"/>
      <c r="E34" s="66"/>
      <c r="F34" s="66"/>
      <c r="G34" s="66"/>
      <c r="H34" s="66"/>
      <c r="I34" s="66"/>
    </row>
    <row r="35" spans="1:9" x14ac:dyDescent="0.4">
      <c r="A35" s="66"/>
      <c r="B35" s="66"/>
      <c r="C35" s="66"/>
      <c r="D35" s="66"/>
      <c r="E35" s="66"/>
      <c r="F35" s="66"/>
      <c r="G35" s="66"/>
      <c r="H35" s="66"/>
      <c r="I35" s="66"/>
    </row>
    <row r="36" spans="1:9" x14ac:dyDescent="0.4">
      <c r="A36" s="66"/>
      <c r="B36" s="66"/>
      <c r="C36" s="66"/>
      <c r="D36" s="66"/>
      <c r="E36" s="66"/>
      <c r="F36" s="66"/>
      <c r="G36" s="66"/>
      <c r="H36" s="66"/>
      <c r="I36" s="66"/>
    </row>
    <row r="37" spans="1:9" x14ac:dyDescent="0.4">
      <c r="A37" s="66"/>
      <c r="B37" s="66"/>
      <c r="C37" s="66"/>
      <c r="D37" s="66"/>
      <c r="E37" s="66"/>
      <c r="F37" s="66"/>
      <c r="G37" s="66"/>
      <c r="H37" s="66"/>
      <c r="I37" s="66"/>
    </row>
    <row r="38" spans="1:9" x14ac:dyDescent="0.4">
      <c r="A38" s="66"/>
      <c r="B38" s="66"/>
      <c r="C38" s="66"/>
      <c r="D38" s="66"/>
      <c r="E38" s="66"/>
      <c r="F38" s="66"/>
      <c r="G38" s="66"/>
      <c r="H38" s="66"/>
      <c r="I38" s="66"/>
    </row>
    <row r="39" spans="1:9" x14ac:dyDescent="0.4">
      <c r="A39" s="66"/>
      <c r="B39" s="66"/>
      <c r="C39" s="66"/>
      <c r="D39" s="66"/>
      <c r="E39" s="66"/>
      <c r="F39" s="66"/>
      <c r="G39" s="66"/>
      <c r="H39" s="66"/>
      <c r="I39" s="66"/>
    </row>
    <row r="40" spans="1:9" x14ac:dyDescent="0.4">
      <c r="A40" s="66"/>
      <c r="B40" s="66"/>
      <c r="C40" s="66"/>
      <c r="D40" s="66"/>
      <c r="E40" s="66"/>
      <c r="F40" s="66"/>
      <c r="G40" s="66"/>
      <c r="H40" s="66"/>
      <c r="I40" s="66"/>
    </row>
    <row r="41" spans="1:9" x14ac:dyDescent="0.4">
      <c r="A41" s="66"/>
      <c r="B41" s="66"/>
      <c r="C41" s="66"/>
      <c r="D41" s="66"/>
      <c r="E41" s="66"/>
      <c r="F41" s="66"/>
      <c r="G41" s="66"/>
      <c r="H41" s="66"/>
      <c r="I41" s="66"/>
    </row>
    <row r="42" spans="1:9" x14ac:dyDescent="0.4">
      <c r="A42" s="66"/>
      <c r="B42" s="66"/>
      <c r="C42" s="66"/>
      <c r="D42" s="66"/>
      <c r="E42" s="66"/>
      <c r="F42" s="66"/>
      <c r="G42" s="66"/>
      <c r="H42" s="66"/>
      <c r="I42" s="66"/>
    </row>
    <row r="43" spans="1:9" x14ac:dyDescent="0.4">
      <c r="A43" s="66"/>
      <c r="B43" s="66"/>
      <c r="C43" s="66"/>
      <c r="D43" s="66"/>
      <c r="E43" s="66"/>
      <c r="F43" s="66"/>
      <c r="G43" s="66"/>
      <c r="H43" s="66"/>
      <c r="I43" s="66"/>
    </row>
    <row r="44" spans="1:9" x14ac:dyDescent="0.4">
      <c r="A44" s="66"/>
      <c r="B44" s="66"/>
      <c r="C44" s="66"/>
      <c r="D44" s="66"/>
      <c r="E44" s="66"/>
      <c r="F44" s="66"/>
      <c r="G44" s="66"/>
      <c r="H44" s="66"/>
      <c r="I44" s="66"/>
    </row>
    <row r="45" spans="1:9" x14ac:dyDescent="0.4">
      <c r="A45" s="66"/>
      <c r="B45" s="66"/>
      <c r="C45" s="66"/>
      <c r="D45" s="66"/>
      <c r="E45" s="66"/>
      <c r="F45" s="66"/>
      <c r="G45" s="66"/>
      <c r="H45" s="66"/>
      <c r="I45" s="66"/>
    </row>
    <row r="46" spans="1:9" x14ac:dyDescent="0.4">
      <c r="A46" s="66"/>
      <c r="B46" s="66"/>
      <c r="C46" s="66"/>
      <c r="D46" s="66"/>
      <c r="E46" s="66"/>
      <c r="F46" s="66"/>
      <c r="G46" s="66"/>
      <c r="H46" s="66"/>
      <c r="I46" s="66"/>
    </row>
    <row r="47" spans="1:9" x14ac:dyDescent="0.4">
      <c r="A47" s="66"/>
      <c r="B47" s="66"/>
      <c r="C47" s="66"/>
      <c r="D47" s="66"/>
      <c r="E47" s="66"/>
      <c r="F47" s="66"/>
      <c r="G47" s="66"/>
      <c r="H47" s="66"/>
      <c r="I47" s="66"/>
    </row>
    <row r="48" spans="1:9" x14ac:dyDescent="0.4">
      <c r="A48" s="66"/>
      <c r="B48" s="66"/>
      <c r="C48" s="66"/>
      <c r="D48" s="66"/>
      <c r="E48" s="66"/>
      <c r="F48" s="66"/>
      <c r="G48" s="66"/>
      <c r="H48" s="66"/>
      <c r="I48" s="66"/>
    </row>
    <row r="49" spans="1:9" x14ac:dyDescent="0.4">
      <c r="A49" s="66"/>
      <c r="B49" s="66"/>
      <c r="C49" s="66"/>
      <c r="D49" s="66"/>
      <c r="E49" s="66"/>
      <c r="F49" s="66"/>
      <c r="G49" s="66"/>
      <c r="H49" s="66"/>
      <c r="I49" s="66"/>
    </row>
    <row r="50" spans="1:9" x14ac:dyDescent="0.4">
      <c r="A50" s="66"/>
      <c r="B50" s="66"/>
      <c r="C50" s="66"/>
      <c r="D50" s="66"/>
      <c r="E50" s="66"/>
      <c r="F50" s="66"/>
      <c r="G50" s="66"/>
      <c r="H50" s="66"/>
      <c r="I50" s="66"/>
    </row>
    <row r="51" spans="1:9" x14ac:dyDescent="0.4">
      <c r="A51" s="68" t="s">
        <v>142</v>
      </c>
      <c r="B51" s="68"/>
      <c r="C51" s="68"/>
      <c r="D51" s="68"/>
      <c r="E51" s="68"/>
      <c r="F51" s="66"/>
      <c r="G51" s="66"/>
      <c r="H51" s="66"/>
      <c r="I51" s="66"/>
    </row>
    <row r="52" spans="1:9" x14ac:dyDescent="0.4">
      <c r="A52" s="68" t="s">
        <v>141</v>
      </c>
      <c r="B52" s="68"/>
      <c r="C52" s="68"/>
      <c r="D52" s="68"/>
      <c r="E52" s="68"/>
      <c r="F52" s="66"/>
      <c r="G52" s="66"/>
      <c r="H52" s="66"/>
      <c r="I52" s="66"/>
    </row>
    <row r="53" spans="1:9" x14ac:dyDescent="0.4">
      <c r="A53" s="67" t="s">
        <v>140</v>
      </c>
      <c r="B53" s="66"/>
      <c r="C53" s="66"/>
      <c r="D53" s="66"/>
      <c r="E53" s="66"/>
      <c r="F53" s="66"/>
      <c r="G53" s="66"/>
      <c r="H53" s="66"/>
      <c r="I53" s="66"/>
    </row>
    <row r="54" spans="1:9" x14ac:dyDescent="0.4">
      <c r="A54" s="66"/>
      <c r="B54" s="66"/>
      <c r="C54" s="66"/>
      <c r="D54" s="66"/>
      <c r="E54" s="66"/>
      <c r="F54" s="66"/>
      <c r="G54" s="66"/>
      <c r="H54" s="66"/>
      <c r="I54" s="66"/>
    </row>
    <row r="55" spans="1:9" x14ac:dyDescent="0.4">
      <c r="A55" s="66"/>
      <c r="B55" s="66"/>
      <c r="C55" s="66"/>
      <c r="D55" s="66"/>
      <c r="E55" s="66"/>
      <c r="F55" s="66"/>
      <c r="G55" s="66"/>
      <c r="H55" s="66"/>
      <c r="I55" s="66"/>
    </row>
  </sheetData>
  <sheetProtection algorithmName="SHA-512" hashValue="1YYXc/sk+83KFzcgGBHe4A5hVnCpCM4QOLwTfmxFKS9r0tpYs23IFY4gM4aQHXyXuppwqnmnnyVVPbmLMr9cPg==" saltValue="R4WGC97RoPW0SgKhL9Y6KQ==" spinCount="100000" sheet="1" objects="1" scenarios="1"/>
  <hyperlinks>
    <hyperlink ref="A53" r:id="rId1" xr:uid="{4EE225FA-DE3F-4255-9A46-93622B46CA62}"/>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
  <sheetViews>
    <sheetView workbookViewId="0">
      <selection activeCell="B2" sqref="B2"/>
    </sheetView>
  </sheetViews>
  <sheetFormatPr baseColWidth="10" defaultColWidth="11.5" defaultRowHeight="13.9" x14ac:dyDescent="0.4"/>
  <cols>
    <col min="1" max="1" width="25.140625" style="3" bestFit="1" customWidth="1"/>
    <col min="2" max="2" width="39" style="3" customWidth="1"/>
    <col min="3" max="16384" width="11.5" style="3"/>
  </cols>
  <sheetData>
    <row r="1" spans="1:7" ht="20.100000000000001" customHeight="1" x14ac:dyDescent="0.4">
      <c r="A1" s="2" t="s">
        <v>7</v>
      </c>
      <c r="C1" s="4" t="s">
        <v>8</v>
      </c>
    </row>
    <row r="2" spans="1:7" ht="20.100000000000001" customHeight="1" x14ac:dyDescent="0.4">
      <c r="A2" s="3" t="s">
        <v>9</v>
      </c>
      <c r="B2" s="82"/>
      <c r="C2" s="3" t="s">
        <v>9</v>
      </c>
    </row>
    <row r="3" spans="1:7" ht="20.100000000000001" customHeight="1" x14ac:dyDescent="0.4">
      <c r="A3" s="3" t="s">
        <v>10</v>
      </c>
      <c r="B3" s="72"/>
      <c r="C3" s="3" t="s">
        <v>11</v>
      </c>
    </row>
    <row r="4" spans="1:7" ht="20.100000000000001" customHeight="1" x14ac:dyDescent="0.4">
      <c r="A4" s="3" t="s">
        <v>12</v>
      </c>
      <c r="B4" s="82"/>
      <c r="C4" s="3" t="s">
        <v>13</v>
      </c>
    </row>
    <row r="5" spans="1:7" ht="10.050000000000001" customHeight="1" x14ac:dyDescent="0.4"/>
    <row r="6" spans="1:7" ht="66" customHeight="1" x14ac:dyDescent="0.4">
      <c r="A6" s="122" t="s">
        <v>144</v>
      </c>
      <c r="B6" s="123"/>
      <c r="C6" s="123"/>
      <c r="D6" s="123"/>
      <c r="E6" s="123"/>
      <c r="F6" s="123"/>
      <c r="G6" s="123"/>
    </row>
    <row r="7" spans="1:7" ht="10.050000000000001" customHeight="1" x14ac:dyDescent="0.4">
      <c r="A7" s="69"/>
      <c r="B7" s="69"/>
      <c r="C7" s="69"/>
      <c r="D7" s="69"/>
      <c r="E7" s="69"/>
      <c r="F7" s="69"/>
      <c r="G7" s="69"/>
    </row>
    <row r="8" spans="1:7" ht="66" customHeight="1" x14ac:dyDescent="0.4">
      <c r="A8" s="122" t="s">
        <v>143</v>
      </c>
      <c r="B8" s="123"/>
      <c r="C8" s="123"/>
      <c r="D8" s="123"/>
      <c r="E8" s="123"/>
      <c r="F8" s="123"/>
      <c r="G8" s="123"/>
    </row>
    <row r="9" spans="1:7" ht="10.050000000000001" customHeight="1" x14ac:dyDescent="0.4">
      <c r="A9" s="5"/>
    </row>
    <row r="10" spans="1:7" ht="40.049999999999997" customHeight="1" x14ac:dyDescent="0.4">
      <c r="A10" s="124" t="s">
        <v>145</v>
      </c>
      <c r="B10" s="124"/>
      <c r="C10" s="124"/>
      <c r="D10" s="124"/>
      <c r="E10" s="124"/>
      <c r="F10" s="124"/>
      <c r="G10" s="124"/>
    </row>
    <row r="11" spans="1:7" ht="72" customHeight="1" x14ac:dyDescent="0.4">
      <c r="A11" s="125" t="s">
        <v>146</v>
      </c>
      <c r="B11" s="125"/>
      <c r="C11" s="125"/>
      <c r="D11" s="125"/>
      <c r="E11" s="125"/>
      <c r="F11" s="125"/>
      <c r="G11" s="125"/>
    </row>
    <row r="12" spans="1:7" ht="40.049999999999997" customHeight="1" x14ac:dyDescent="0.4">
      <c r="A12" s="124" t="s">
        <v>14</v>
      </c>
      <c r="B12" s="124"/>
      <c r="C12" s="126" t="s">
        <v>15</v>
      </c>
      <c r="D12" s="126"/>
      <c r="E12" s="126"/>
      <c r="F12" s="126"/>
      <c r="G12" s="70"/>
    </row>
    <row r="13" spans="1:7" ht="10.050000000000001" customHeight="1" x14ac:dyDescent="0.4">
      <c r="A13" s="6"/>
      <c r="B13" s="6"/>
      <c r="C13" s="7"/>
      <c r="D13" s="7"/>
      <c r="E13" s="7"/>
      <c r="F13" s="7"/>
      <c r="G13" s="7"/>
    </row>
    <row r="14" spans="1:7" ht="10.050000000000001" customHeight="1" x14ac:dyDescent="0.4"/>
    <row r="15" spans="1:7" x14ac:dyDescent="0.4">
      <c r="A15" s="3" t="s">
        <v>16</v>
      </c>
      <c r="B15" s="72"/>
      <c r="C15" s="121" t="s">
        <v>17</v>
      </c>
      <c r="D15" s="121"/>
      <c r="E15" s="121"/>
    </row>
    <row r="16" spans="1:7" x14ac:dyDescent="0.4">
      <c r="A16" s="3" t="s">
        <v>18</v>
      </c>
      <c r="B16" s="5" t="str">
        <f>IF(ISBLANK(B15),"",IF(B3=B15,"Kontrolle erfolgreich - check ok","FEHLER - ERROR"))</f>
        <v/>
      </c>
      <c r="C16" s="3" t="s">
        <v>19</v>
      </c>
    </row>
    <row r="17" spans="2:2" x14ac:dyDescent="0.4">
      <c r="B17" s="5" t="str">
        <f>IF(ISBLANK(B15),"",IF(ISERROR(FIND("@",B15,1)),"keine gültige eMail-Adresse",IF((VALUE(FIND("@",B15,1))&gt;1),"","keine gültige eMail-Adresse!")))</f>
        <v/>
      </c>
    </row>
    <row r="18" spans="2:2" x14ac:dyDescent="0.4">
      <c r="B18" s="5" t="str">
        <f>IF(ISBLANK(B15),"",IF(ISERROR(FIND("@",B15,1)),"no valid eMail-adress",IF((VALUE(FIND("@",B15,1))&gt;1),"","no valid eMail-address!")))</f>
        <v/>
      </c>
    </row>
    <row r="19" spans="2:2" x14ac:dyDescent="0.4">
      <c r="B19" s="3" t="str">
        <f>IF(ISBLANK(B15),"",IF(ISERROR(FIND("; ",B15,1)),"",IF((VALUE(FIND("; ",B15,1))&gt;8),"","Achtung - die zweite eMail-Adresse wurde nicht korrekt eingegeben")))</f>
        <v/>
      </c>
    </row>
  </sheetData>
  <sheetProtection algorithmName="SHA-512" hashValue="kL5EFS/stANQAToExqRqVV0RWpFGsGXlWcwwCub/qUz7NfCbP5SrYR1ZTLhlxikdz+4gryGgexlan6uNwqTgSw==" saltValue="v6ZIj0PSKMUy/h6dNiCPmg==" spinCount="100000" sheet="1" objects="1" scenarios="1"/>
  <mergeCells count="7">
    <mergeCell ref="C15:E15"/>
    <mergeCell ref="A6:G6"/>
    <mergeCell ref="A8:G8"/>
    <mergeCell ref="A10:G10"/>
    <mergeCell ref="A11:G11"/>
    <mergeCell ref="A12:B12"/>
    <mergeCell ref="C12:F12"/>
  </mergeCells>
  <pageMargins left="0.78740157499999996" right="0.7874015749999999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workbookViewId="0"/>
  </sheetViews>
  <sheetFormatPr baseColWidth="10" defaultColWidth="11" defaultRowHeight="13.9" x14ac:dyDescent="0.4"/>
  <cols>
    <col min="1" max="1" width="39.5" style="32" bestFit="1" customWidth="1"/>
    <col min="2" max="2" width="22.35546875" style="32" bestFit="1" customWidth="1"/>
    <col min="3" max="16384" width="11" style="32"/>
  </cols>
  <sheetData>
    <row r="1" spans="1:7" x14ac:dyDescent="0.4">
      <c r="A1" s="32" t="s">
        <v>103</v>
      </c>
      <c r="B1" s="76" t="str">
        <f>IF(ISNUMBER(VALUE(Ergebnisse!G1)),IF(VALUE(Ergebnisse!G1)&gt;0,VALUE(Ergebnisse!G1),""),"")</f>
        <v/>
      </c>
      <c r="D1" s="32" t="s">
        <v>102</v>
      </c>
    </row>
    <row r="2" spans="1:7" x14ac:dyDescent="0.4">
      <c r="A2" s="32" t="s">
        <v>101</v>
      </c>
      <c r="B2" s="76" t="str">
        <f>IF(ISNUMBER(VALUE(Ergebnisse!G2)),IF(VALUE(Ergebnisse!G2)&gt;0,VALUE(Ergebnisse!G2),""),"")</f>
        <v/>
      </c>
    </row>
    <row r="3" spans="1:7" x14ac:dyDescent="0.4">
      <c r="A3" s="32" t="s">
        <v>100</v>
      </c>
      <c r="B3" s="76">
        <v>28</v>
      </c>
      <c r="D3" s="32" t="s">
        <v>99</v>
      </c>
    </row>
    <row r="4" spans="1:7" x14ac:dyDescent="0.4">
      <c r="A4" s="32" t="s">
        <v>98</v>
      </c>
      <c r="B4" s="76">
        <f>YEAR(Ergebnisse!D5)</f>
        <v>2025</v>
      </c>
      <c r="D4" s="33">
        <v>2</v>
      </c>
    </row>
    <row r="5" spans="1:7" x14ac:dyDescent="0.4">
      <c r="A5" s="32" t="s">
        <v>97</v>
      </c>
      <c r="B5" s="76" t="str">
        <f>D8</f>
        <v>N</v>
      </c>
      <c r="D5" t="str">
        <f>IF(D4=2,"N","J")</f>
        <v>N</v>
      </c>
      <c r="F5" s="32">
        <v>1</v>
      </c>
      <c r="G5" s="32" t="s">
        <v>96</v>
      </c>
    </row>
    <row r="6" spans="1:7" x14ac:dyDescent="0.4">
      <c r="A6" s="32" t="s">
        <v>95</v>
      </c>
      <c r="B6" s="76">
        <f>Ergebnisse!G3</f>
        <v>1</v>
      </c>
      <c r="D6"/>
      <c r="F6" s="32">
        <v>2</v>
      </c>
      <c r="G6" s="32" t="s">
        <v>94</v>
      </c>
    </row>
    <row r="7" spans="1:7" x14ac:dyDescent="0.4">
      <c r="A7" s="32" t="s">
        <v>93</v>
      </c>
      <c r="B7" s="77">
        <f>Ergebnisse!D5</f>
        <v>45739</v>
      </c>
      <c r="D7"/>
    </row>
    <row r="8" spans="1:7" x14ac:dyDescent="0.4">
      <c r="A8" s="32" t="s">
        <v>92</v>
      </c>
      <c r="B8" s="76">
        <v>13</v>
      </c>
      <c r="D8" t="str">
        <f>LEFT(D5,1)</f>
        <v>N</v>
      </c>
    </row>
    <row r="9" spans="1:7" x14ac:dyDescent="0.4">
      <c r="A9" s="32" t="s">
        <v>91</v>
      </c>
      <c r="B9" s="76">
        <v>5</v>
      </c>
    </row>
    <row r="10" spans="1:7" x14ac:dyDescent="0.4">
      <c r="A10" t="s">
        <v>153</v>
      </c>
      <c r="B10" s="80">
        <f>Kontakt!B2</f>
        <v>0</v>
      </c>
    </row>
    <row r="11" spans="1:7" x14ac:dyDescent="0.4">
      <c r="A11" t="s">
        <v>154</v>
      </c>
      <c r="B11" s="81">
        <f>IF(Kontakt!B3=Kontakt!B15,Kontakt!B3,0)</f>
        <v>0</v>
      </c>
    </row>
    <row r="12" spans="1:7" x14ac:dyDescent="0.4">
      <c r="A12" s="79" t="s">
        <v>155</v>
      </c>
      <c r="B12" s="81">
        <v>1</v>
      </c>
    </row>
    <row r="13" spans="1:7" x14ac:dyDescent="0.4">
      <c r="A13" s="32" t="s">
        <v>90</v>
      </c>
      <c r="B13" s="78" t="str">
        <f>Ergebnisse!A20</f>
        <v>Grundwein (Kontrolle)</v>
      </c>
    </row>
    <row r="14" spans="1:7" x14ac:dyDescent="0.4">
      <c r="A14" s="32" t="s">
        <v>89</v>
      </c>
      <c r="B14" s="78" t="str">
        <f>Ergebnisse!A21</f>
        <v>Probe 1 / Sample 1</v>
      </c>
    </row>
    <row r="15" spans="1:7" x14ac:dyDescent="0.4">
      <c r="A15" s="32" t="s">
        <v>88</v>
      </c>
      <c r="B15" s="78" t="str">
        <f>Ergebnisse!A22</f>
        <v>Probe 2 / Sample 2</v>
      </c>
    </row>
    <row r="16" spans="1:7" x14ac:dyDescent="0.4">
      <c r="A16" s="32" t="s">
        <v>87</v>
      </c>
      <c r="B16" s="78" t="str">
        <f>Ergebnisse!A23</f>
        <v>Probe 3 /  Sample 3</v>
      </c>
    </row>
    <row r="17" spans="1:2" x14ac:dyDescent="0.4">
      <c r="A17" s="32" t="s">
        <v>86</v>
      </c>
      <c r="B17" s="78" t="str">
        <f>Ergebnisse!A24</f>
        <v>Probe 4 / Sample 4</v>
      </c>
    </row>
    <row r="18" spans="1:2" x14ac:dyDescent="0.4">
      <c r="A18" s="32" t="s">
        <v>85</v>
      </c>
      <c r="B18" s="78" t="str">
        <f>Ergebnisse!A25</f>
        <v>Probe 5 / Sample 5</v>
      </c>
    </row>
    <row r="19" spans="1:2" x14ac:dyDescent="0.4">
      <c r="A19" s="32" t="s">
        <v>84</v>
      </c>
      <c r="B19" s="78" t="str">
        <f>Ergebnisse!A26</f>
        <v>Probe 6 / Sample 6</v>
      </c>
    </row>
    <row r="20" spans="1:2" x14ac:dyDescent="0.4">
      <c r="A20" s="32" t="s">
        <v>83</v>
      </c>
      <c r="B20" s="78" t="str">
        <f>Ergebnisse!A27</f>
        <v>Probe 7 / Sample 7</v>
      </c>
    </row>
    <row r="21" spans="1:2" x14ac:dyDescent="0.4">
      <c r="A21" s="32" t="s">
        <v>82</v>
      </c>
      <c r="B21" s="78" t="str">
        <f>Ergebnisse!A28</f>
        <v>Probe 8 / Sample 8</v>
      </c>
    </row>
    <row r="22" spans="1:2" x14ac:dyDescent="0.4">
      <c r="A22" s="32" t="s">
        <v>81</v>
      </c>
      <c r="B22" s="78" t="str">
        <f>Ergebnisse!A29</f>
        <v>Probe 9 / Sample 9</v>
      </c>
    </row>
    <row r="23" spans="1:2" x14ac:dyDescent="0.4">
      <c r="A23" s="32" t="s">
        <v>104</v>
      </c>
      <c r="B23" s="78" t="str">
        <f>Ergebnisse!A30</f>
        <v>Probe 10 / Sample 10</v>
      </c>
    </row>
    <row r="24" spans="1:2" x14ac:dyDescent="0.4">
      <c r="A24" s="32" t="s">
        <v>105</v>
      </c>
      <c r="B24" s="78" t="str">
        <f>Ergebnisse!A31</f>
        <v>Probe 11 / Sample 11</v>
      </c>
    </row>
    <row r="25" spans="1:2" x14ac:dyDescent="0.4">
      <c r="A25" s="32" t="s">
        <v>150</v>
      </c>
      <c r="B25" s="78" t="str">
        <f>Ergebnisse!A32</f>
        <v>Probe 12 / Sample 12</v>
      </c>
    </row>
  </sheetData>
  <sheetProtection algorithmName="SHA-512" hashValue="5tzri83HjjZ6zzfHRAoteuDZCcHNtWwCT9J9gTUzZ8MXEatw9jAQ/nOl/ydoEcdHn2QSZeA8TUrN5fRBlEz4Aw==" saltValue="i0rmC4m0viQ9V6V/mb3OXQ==" spinCount="100000" sheet="1" objects="1" scenarios="1"/>
  <phoneticPr fontId="26"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2"/>
  <sheetViews>
    <sheetView tabSelected="1" workbookViewId="0"/>
  </sheetViews>
  <sheetFormatPr baseColWidth="10" defaultColWidth="11.5" defaultRowHeight="13.9" x14ac:dyDescent="0.4"/>
  <cols>
    <col min="1" max="1" width="24.5" style="10" customWidth="1"/>
    <col min="2" max="2" width="26.35546875" style="10" customWidth="1"/>
    <col min="3" max="6" width="16.640625" style="10" customWidth="1"/>
    <col min="7" max="7" width="12.640625" style="10" customWidth="1"/>
    <col min="8" max="8" width="9.640625" style="10" customWidth="1"/>
    <col min="9" max="16384" width="11.5" style="10"/>
  </cols>
  <sheetData>
    <row r="1" spans="1:8" ht="21.95" customHeight="1" x14ac:dyDescent="0.55000000000000004">
      <c r="A1" s="8" t="s">
        <v>20</v>
      </c>
      <c r="B1" s="9"/>
      <c r="D1" s="11" t="s">
        <v>21</v>
      </c>
      <c r="E1" s="11"/>
      <c r="F1" s="12"/>
      <c r="G1" s="75" t="s">
        <v>152</v>
      </c>
    </row>
    <row r="2" spans="1:8" ht="22.15" customHeight="1" x14ac:dyDescent="0.55000000000000004">
      <c r="A2" s="8" t="s">
        <v>22</v>
      </c>
      <c r="B2" s="9"/>
      <c r="D2" s="11" t="s">
        <v>23</v>
      </c>
      <c r="E2" s="11"/>
      <c r="F2" s="12"/>
      <c r="G2" s="75" t="s">
        <v>152</v>
      </c>
    </row>
    <row r="3" spans="1:8" ht="22.15" customHeight="1" x14ac:dyDescent="0.55000000000000004">
      <c r="A3" s="8"/>
      <c r="B3" s="9"/>
      <c r="D3" s="127" t="s">
        <v>24</v>
      </c>
      <c r="E3" s="127"/>
      <c r="F3" s="127"/>
      <c r="G3" s="13">
        <v>1</v>
      </c>
    </row>
    <row r="4" spans="1:8" ht="21.95" customHeight="1" x14ac:dyDescent="0.5">
      <c r="A4" s="11" t="s">
        <v>25</v>
      </c>
      <c r="B4" s="10" t="s">
        <v>26</v>
      </c>
      <c r="D4" s="16" t="s">
        <v>27</v>
      </c>
      <c r="E4" s="14"/>
      <c r="F4" s="15" t="str">
        <f>IF(OR(ISBLANK(G1),G1="?"),"",IF(ISNUMBER(VALUE(G1)),"","Bitte nur Ziffern eingeben "))</f>
        <v/>
      </c>
      <c r="H4" s="17"/>
    </row>
    <row r="5" spans="1:8" ht="21.95" customHeight="1" x14ac:dyDescent="0.5">
      <c r="A5" s="17" t="s">
        <v>28</v>
      </c>
      <c r="D5" s="18">
        <v>45739</v>
      </c>
      <c r="E5" s="18"/>
      <c r="F5" s="15" t="str">
        <f>IF(OR(ISBLANK(G2),G2="?"),"",IF(ISNUMBER(VALUE(G2)),"","Bitte nur Ziffern eingeben "))</f>
        <v/>
      </c>
      <c r="G5" s="12"/>
      <c r="H5" s="17"/>
    </row>
    <row r="6" spans="1:8" ht="12.1" customHeight="1" x14ac:dyDescent="0.4"/>
    <row r="7" spans="1:8" s="19" customFormat="1" ht="45" customHeight="1" x14ac:dyDescent="0.4">
      <c r="A7" s="128" t="s">
        <v>29</v>
      </c>
      <c r="B7" s="128"/>
      <c r="C7" s="128"/>
      <c r="D7" s="128"/>
      <c r="E7" s="128"/>
      <c r="F7" s="128"/>
      <c r="G7" s="128"/>
    </row>
    <row r="8" spans="1:8" s="19" customFormat="1" ht="50.1" hidden="1" customHeight="1" x14ac:dyDescent="0.4">
      <c r="A8" s="128" t="s">
        <v>30</v>
      </c>
      <c r="B8" s="128"/>
      <c r="C8" s="128"/>
      <c r="D8" s="128"/>
      <c r="E8" s="128"/>
      <c r="F8" s="128"/>
      <c r="G8" s="128"/>
    </row>
    <row r="9" spans="1:8" s="19" customFormat="1" ht="45" customHeight="1" x14ac:dyDescent="0.4">
      <c r="A9" s="128" t="s">
        <v>31</v>
      </c>
      <c r="B9" s="128"/>
      <c r="C9" s="128"/>
      <c r="D9" s="128"/>
      <c r="E9" s="128"/>
      <c r="F9" s="128"/>
      <c r="G9" s="128"/>
    </row>
    <row r="10" spans="1:8" s="19" customFormat="1" ht="45" customHeight="1" x14ac:dyDescent="0.4">
      <c r="A10" s="128" t="s">
        <v>120</v>
      </c>
      <c r="B10" s="128"/>
      <c r="C10" s="128"/>
      <c r="D10" s="128"/>
      <c r="E10" s="128"/>
      <c r="F10" s="128"/>
      <c r="G10" s="128"/>
    </row>
    <row r="11" spans="1:8" s="19" customFormat="1" ht="72" customHeight="1" x14ac:dyDescent="0.4">
      <c r="A11" s="128" t="s">
        <v>156</v>
      </c>
      <c r="B11" s="128"/>
      <c r="C11" s="128"/>
      <c r="D11" s="128"/>
      <c r="E11" s="128"/>
      <c r="F11" s="128"/>
      <c r="G11" s="128"/>
    </row>
    <row r="12" spans="1:8" s="19" customFormat="1" ht="25.05" customHeight="1" x14ac:dyDescent="0.4">
      <c r="A12" s="129"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2" s="129"/>
      <c r="C12" s="129"/>
      <c r="D12" s="129"/>
      <c r="E12" s="129"/>
      <c r="F12" s="129"/>
      <c r="G12" s="129"/>
    </row>
    <row r="13" spans="1:8" s="19" customFormat="1" ht="25.05" customHeight="1" x14ac:dyDescent="0.4">
      <c r="A13" s="129" t="str">
        <f>IF(OR(OR(G1="?",ISBLANK(G1)),OR(G2="?",ISBLANK(G2))),"Nur wenn diese beiden Felder korrekt ausgefüllt sind, kann der Absender dieser Tabelle identifiziert werden.","")</f>
        <v>Nur wenn diese beiden Felder korrekt ausgefüllt sind, kann der Absender dieser Tabelle identifiziert werden.</v>
      </c>
      <c r="B13" s="129"/>
      <c r="C13" s="129"/>
      <c r="D13" s="129"/>
      <c r="E13" s="129"/>
      <c r="F13" s="129"/>
      <c r="G13" s="129"/>
    </row>
    <row r="14" spans="1:8" s="19" customFormat="1" ht="10.050000000000001" customHeight="1" x14ac:dyDescent="0.4">
      <c r="A14" s="59"/>
      <c r="B14" s="59"/>
      <c r="C14" s="59"/>
      <c r="D14" s="59"/>
      <c r="E14" s="59"/>
      <c r="F14" s="59"/>
      <c r="G14" s="59"/>
    </row>
    <row r="15" spans="1:8" s="19" customFormat="1" ht="30" customHeight="1" x14ac:dyDescent="0.5">
      <c r="A15" s="20" t="s">
        <v>32</v>
      </c>
      <c r="B15" s="11"/>
      <c r="C15" s="11"/>
      <c r="D15" s="11"/>
      <c r="E15" s="11"/>
      <c r="F15" s="11"/>
      <c r="G15" s="21"/>
    </row>
    <row r="16" spans="1:8" ht="23" customHeight="1" x14ac:dyDescent="0.45">
      <c r="A16" s="22" t="s">
        <v>111</v>
      </c>
    </row>
    <row r="17" spans="1:7" ht="9.85" customHeight="1" x14ac:dyDescent="0.4"/>
    <row r="18" spans="1:7" s="24" customFormat="1" ht="36" customHeight="1" x14ac:dyDescent="0.45">
      <c r="A18" s="99" t="s">
        <v>33</v>
      </c>
      <c r="B18" s="93" t="s">
        <v>34</v>
      </c>
      <c r="C18" s="84" t="s">
        <v>35</v>
      </c>
      <c r="D18" s="85" t="s">
        <v>36</v>
      </c>
      <c r="E18" s="85" t="s">
        <v>37</v>
      </c>
      <c r="F18" s="86" t="s">
        <v>38</v>
      </c>
      <c r="G18" s="101" t="s">
        <v>39</v>
      </c>
    </row>
    <row r="19" spans="1:7" s="24" customFormat="1" ht="9.85" customHeight="1" x14ac:dyDescent="0.45">
      <c r="A19" s="100"/>
      <c r="B19" s="94"/>
      <c r="C19" s="87"/>
      <c r="D19" s="88"/>
      <c r="E19" s="88"/>
      <c r="F19" s="89"/>
      <c r="G19" s="102"/>
    </row>
    <row r="20" spans="1:7" s="24" customFormat="1" ht="32" customHeight="1" x14ac:dyDescent="0.45">
      <c r="A20" s="137" t="s">
        <v>148</v>
      </c>
      <c r="B20" s="110" t="s">
        <v>149</v>
      </c>
      <c r="C20" s="111">
        <v>99</v>
      </c>
      <c r="D20" s="112"/>
      <c r="E20" s="112"/>
      <c r="F20" s="113"/>
      <c r="G20" s="109">
        <v>201</v>
      </c>
    </row>
    <row r="21" spans="1:7" s="24" customFormat="1" ht="32" customHeight="1" x14ac:dyDescent="0.45">
      <c r="A21" s="137" t="s">
        <v>151</v>
      </c>
      <c r="B21" s="110" t="s">
        <v>149</v>
      </c>
      <c r="C21" s="104"/>
      <c r="D21" s="105"/>
      <c r="E21" s="105"/>
      <c r="F21" s="106"/>
      <c r="G21" s="97"/>
    </row>
    <row r="22" spans="1:7" s="24" customFormat="1" ht="32" customHeight="1" x14ac:dyDescent="0.45">
      <c r="A22" s="138" t="s">
        <v>40</v>
      </c>
      <c r="B22" s="110" t="s">
        <v>165</v>
      </c>
      <c r="C22" s="107"/>
      <c r="D22" s="96"/>
      <c r="E22" s="96"/>
      <c r="F22" s="108"/>
      <c r="G22" s="97"/>
    </row>
    <row r="23" spans="1:7" s="24" customFormat="1" ht="32" customHeight="1" x14ac:dyDescent="0.45">
      <c r="A23" s="138" t="s">
        <v>41</v>
      </c>
      <c r="B23" s="110" t="s">
        <v>149</v>
      </c>
      <c r="C23" s="107"/>
      <c r="D23" s="96"/>
      <c r="E23" s="96"/>
      <c r="F23" s="108"/>
      <c r="G23" s="97"/>
    </row>
    <row r="24" spans="1:7" s="24" customFormat="1" ht="32" customHeight="1" x14ac:dyDescent="0.45">
      <c r="A24" s="138" t="s">
        <v>42</v>
      </c>
      <c r="B24" s="110" t="s">
        <v>149</v>
      </c>
      <c r="C24" s="107"/>
      <c r="D24" s="96"/>
      <c r="E24" s="96"/>
      <c r="F24" s="108"/>
      <c r="G24" s="97"/>
    </row>
    <row r="25" spans="1:7" s="24" customFormat="1" ht="32" customHeight="1" x14ac:dyDescent="0.45">
      <c r="A25" s="138" t="s">
        <v>43</v>
      </c>
      <c r="B25" s="110" t="s">
        <v>149</v>
      </c>
      <c r="C25" s="107"/>
      <c r="D25" s="96"/>
      <c r="E25" s="96"/>
      <c r="F25" s="108"/>
      <c r="G25" s="98"/>
    </row>
    <row r="26" spans="1:7" s="24" customFormat="1" ht="32" customHeight="1" x14ac:dyDescent="0.45">
      <c r="A26" s="138" t="s">
        <v>44</v>
      </c>
      <c r="B26" s="110" t="s">
        <v>165</v>
      </c>
      <c r="C26" s="107"/>
      <c r="D26" s="96"/>
      <c r="E26" s="96"/>
      <c r="F26" s="108"/>
      <c r="G26" s="97"/>
    </row>
    <row r="27" spans="1:7" s="24" customFormat="1" ht="32" customHeight="1" x14ac:dyDescent="0.45">
      <c r="A27" s="138" t="s">
        <v>45</v>
      </c>
      <c r="B27" s="110" t="s">
        <v>166</v>
      </c>
      <c r="C27" s="107"/>
      <c r="D27" s="96"/>
      <c r="E27" s="96"/>
      <c r="F27" s="108"/>
      <c r="G27" s="97"/>
    </row>
    <row r="28" spans="1:7" s="24" customFormat="1" ht="32" customHeight="1" x14ac:dyDescent="0.45">
      <c r="A28" s="138" t="s">
        <v>46</v>
      </c>
      <c r="B28" s="110" t="s">
        <v>149</v>
      </c>
      <c r="C28" s="107"/>
      <c r="D28" s="96"/>
      <c r="E28" s="96"/>
      <c r="F28" s="108"/>
      <c r="G28" s="97"/>
    </row>
    <row r="29" spans="1:7" s="24" customFormat="1" ht="32" customHeight="1" x14ac:dyDescent="0.45">
      <c r="A29" s="138" t="s">
        <v>47</v>
      </c>
      <c r="B29" s="110" t="s">
        <v>149</v>
      </c>
      <c r="C29" s="107"/>
      <c r="D29" s="96"/>
      <c r="E29" s="96"/>
      <c r="F29" s="108"/>
      <c r="G29" s="98"/>
    </row>
    <row r="30" spans="1:7" s="24" customFormat="1" ht="32" customHeight="1" x14ac:dyDescent="0.45">
      <c r="A30" s="138" t="s">
        <v>48</v>
      </c>
      <c r="B30" s="110" t="s">
        <v>164</v>
      </c>
      <c r="C30" s="107"/>
      <c r="D30" s="96"/>
      <c r="E30" s="96"/>
      <c r="F30" s="108"/>
      <c r="G30" s="97"/>
    </row>
    <row r="31" spans="1:7" s="24" customFormat="1" ht="32" customHeight="1" x14ac:dyDescent="0.45">
      <c r="A31" s="138" t="s">
        <v>49</v>
      </c>
      <c r="B31" s="110" t="s">
        <v>165</v>
      </c>
      <c r="C31" s="107"/>
      <c r="D31" s="96"/>
      <c r="E31" s="96"/>
      <c r="F31" s="108"/>
      <c r="G31" s="97"/>
    </row>
    <row r="32" spans="1:7" s="24" customFormat="1" ht="32" customHeight="1" x14ac:dyDescent="0.45">
      <c r="A32" s="138" t="s">
        <v>50</v>
      </c>
      <c r="B32" s="95" t="s">
        <v>165</v>
      </c>
      <c r="C32" s="90"/>
      <c r="D32" s="91"/>
      <c r="E32" s="91"/>
      <c r="F32" s="92"/>
      <c r="G32" s="103"/>
    </row>
    <row r="33" spans="1:8" s="24" customFormat="1" ht="10.050000000000001" customHeight="1" x14ac:dyDescent="0.45">
      <c r="A33" s="27"/>
      <c r="B33" s="27"/>
      <c r="F33" s="28"/>
      <c r="G33" s="28"/>
      <c r="H33" s="29"/>
    </row>
    <row r="34" spans="1:8" ht="10.050000000000001" hidden="1" customHeight="1" x14ac:dyDescent="0.4"/>
    <row r="35" spans="1:8" ht="23" customHeight="1" x14ac:dyDescent="0.45">
      <c r="A35" s="22" t="s">
        <v>112</v>
      </c>
    </row>
    <row r="37" spans="1:8" ht="32" customHeight="1" x14ac:dyDescent="0.5">
      <c r="A37" s="11" t="s">
        <v>33</v>
      </c>
      <c r="B37" s="11" t="s">
        <v>121</v>
      </c>
    </row>
    <row r="38" spans="1:8" ht="9.85" customHeight="1" x14ac:dyDescent="0.45">
      <c r="A38" s="23"/>
    </row>
    <row r="39" spans="1:8" ht="32" customHeight="1" x14ac:dyDescent="0.4">
      <c r="A39" s="135" t="s">
        <v>147</v>
      </c>
      <c r="B39" s="130"/>
      <c r="C39" s="131"/>
      <c r="D39" s="131"/>
      <c r="E39" s="131"/>
      <c r="F39" s="131"/>
      <c r="G39" s="131"/>
    </row>
    <row r="40" spans="1:8" ht="32" customHeight="1" x14ac:dyDescent="0.4">
      <c r="A40" s="135" t="s">
        <v>171</v>
      </c>
      <c r="B40" s="73"/>
      <c r="C40" s="74"/>
      <c r="D40" s="74"/>
      <c r="E40" s="74"/>
      <c r="F40" s="74"/>
      <c r="G40" s="74"/>
    </row>
    <row r="41" spans="1:8" ht="32" customHeight="1" x14ac:dyDescent="0.4">
      <c r="A41" s="136" t="s">
        <v>40</v>
      </c>
      <c r="B41" s="130"/>
      <c r="C41" s="131"/>
      <c r="D41" s="131"/>
      <c r="E41" s="131"/>
      <c r="F41" s="131"/>
      <c r="G41" s="131"/>
    </row>
    <row r="42" spans="1:8" ht="32" customHeight="1" x14ac:dyDescent="0.4">
      <c r="A42" s="136" t="s">
        <v>41</v>
      </c>
      <c r="B42" s="130"/>
      <c r="C42" s="131"/>
      <c r="D42" s="131"/>
      <c r="E42" s="131"/>
      <c r="F42" s="131"/>
      <c r="G42" s="131"/>
    </row>
    <row r="43" spans="1:8" ht="32" customHeight="1" x14ac:dyDescent="0.4">
      <c r="A43" s="136" t="s">
        <v>42</v>
      </c>
      <c r="B43" s="130"/>
      <c r="C43" s="131"/>
      <c r="D43" s="131"/>
      <c r="E43" s="131"/>
      <c r="F43" s="131"/>
      <c r="G43" s="131"/>
    </row>
    <row r="44" spans="1:8" ht="32" customHeight="1" x14ac:dyDescent="0.4">
      <c r="A44" s="136" t="s">
        <v>43</v>
      </c>
      <c r="B44" s="130"/>
      <c r="C44" s="131"/>
      <c r="D44" s="131"/>
      <c r="E44" s="131"/>
      <c r="F44" s="131"/>
      <c r="G44" s="131"/>
    </row>
    <row r="45" spans="1:8" ht="32" customHeight="1" x14ac:dyDescent="0.4">
      <c r="A45" s="136" t="s">
        <v>44</v>
      </c>
      <c r="B45" s="130"/>
      <c r="C45" s="131"/>
      <c r="D45" s="131"/>
      <c r="E45" s="131"/>
      <c r="F45" s="131"/>
      <c r="G45" s="131"/>
    </row>
    <row r="46" spans="1:8" ht="32" customHeight="1" x14ac:dyDescent="0.4">
      <c r="A46" s="136" t="s">
        <v>45</v>
      </c>
      <c r="B46" s="130"/>
      <c r="C46" s="131"/>
      <c r="D46" s="131"/>
      <c r="E46" s="131"/>
      <c r="F46" s="131"/>
      <c r="G46" s="131"/>
    </row>
    <row r="47" spans="1:8" ht="32" customHeight="1" x14ac:dyDescent="0.4">
      <c r="A47" s="136" t="s">
        <v>46</v>
      </c>
      <c r="B47" s="130"/>
      <c r="C47" s="131"/>
      <c r="D47" s="131"/>
      <c r="E47" s="131"/>
      <c r="F47" s="131"/>
      <c r="G47" s="131"/>
    </row>
    <row r="48" spans="1:8" ht="32" customHeight="1" x14ac:dyDescent="0.4">
      <c r="A48" s="136" t="s">
        <v>47</v>
      </c>
      <c r="B48" s="130"/>
      <c r="C48" s="131"/>
      <c r="D48" s="131"/>
      <c r="E48" s="131"/>
      <c r="F48" s="131"/>
      <c r="G48" s="131"/>
    </row>
    <row r="49" spans="1:7" ht="32" customHeight="1" x14ac:dyDescent="0.4">
      <c r="A49" s="136" t="s">
        <v>48</v>
      </c>
      <c r="B49" s="130"/>
      <c r="C49" s="131"/>
      <c r="D49" s="131"/>
      <c r="E49" s="131"/>
      <c r="F49" s="131"/>
      <c r="G49" s="131"/>
    </row>
    <row r="50" spans="1:7" ht="32" customHeight="1" x14ac:dyDescent="0.4">
      <c r="A50" s="136" t="s">
        <v>49</v>
      </c>
      <c r="B50" s="130"/>
      <c r="C50" s="131"/>
      <c r="D50" s="131"/>
      <c r="E50" s="131"/>
      <c r="F50" s="131"/>
      <c r="G50" s="131"/>
    </row>
    <row r="51" spans="1:7" ht="32" customHeight="1" x14ac:dyDescent="0.4">
      <c r="A51" s="136" t="s">
        <v>50</v>
      </c>
      <c r="B51" s="130"/>
      <c r="C51" s="131"/>
      <c r="D51" s="131"/>
      <c r="E51" s="131"/>
      <c r="F51" s="131"/>
      <c r="G51" s="131"/>
    </row>
    <row r="52" spans="1:7" ht="10.050000000000001" customHeight="1" x14ac:dyDescent="0.4">
      <c r="A52" s="27"/>
    </row>
  </sheetData>
  <sheetProtection algorithmName="SHA-512" hashValue="yqWSGmeEp4EbceYbwkFwYZVFwy/csNzeta66kH7yaOmhox/afDP8lcdiwoZ8EtQSOL2Bf5xN5ndwscn3CgKjSg==" saltValue="5LFp3yUkCh1/OuvYy9R8fg==" spinCount="100000" sheet="1" objects="1" scenarios="1"/>
  <mergeCells count="20">
    <mergeCell ref="B43:G43"/>
    <mergeCell ref="B44:G44"/>
    <mergeCell ref="B51:G51"/>
    <mergeCell ref="B45:G45"/>
    <mergeCell ref="B46:G46"/>
    <mergeCell ref="B47:G47"/>
    <mergeCell ref="B48:G48"/>
    <mergeCell ref="B49:G49"/>
    <mergeCell ref="B50:G50"/>
    <mergeCell ref="A11:G11"/>
    <mergeCell ref="A12:G12"/>
    <mergeCell ref="B39:G39"/>
    <mergeCell ref="B41:G41"/>
    <mergeCell ref="B42:G42"/>
    <mergeCell ref="A13:G13"/>
    <mergeCell ref="D3:F3"/>
    <mergeCell ref="A7:G7"/>
    <mergeCell ref="A8:G8"/>
    <mergeCell ref="A9:G9"/>
    <mergeCell ref="A10:G10"/>
  </mergeCells>
  <conditionalFormatting sqref="F33">
    <cfRule type="expression" dxfId="15" priority="3" stopIfTrue="1">
      <formula>$F$33-$H$33=1</formula>
    </cfRule>
  </conditionalFormatting>
  <conditionalFormatting sqref="G18:G19">
    <cfRule type="expression" dxfId="14" priority="4" stopIfTrue="1">
      <formula>SUM($G$20:$G$28)-16=0</formula>
    </cfRule>
  </conditionalFormatting>
  <conditionalFormatting sqref="G27 G31">
    <cfRule type="expression" dxfId="13" priority="1" stopIfTrue="1">
      <formula>$F$19-$H$19=1</formula>
    </cfRule>
  </conditionalFormatting>
  <conditionalFormatting sqref="G33">
    <cfRule type="cellIs" dxfId="12" priority="2" stopIfTrue="1" operator="equal">
      <formula>10</formula>
    </cfRule>
  </conditionalFormatting>
  <dataValidations disablePrompts="1" count="3">
    <dataValidation type="whole" allowBlank="1" showInputMessage="1" showErrorMessage="1" errorTitle="Sensorischer Befund" error="An dieser Stelle sind nur die Zahlen zulässig, die im versendeten Formular und im Register &quot;Sensorischer Befund&quot; aufgeführt werden (99, 120 bis 147 und 150 bis 151)." sqref="C20:F20" xr:uid="{00000000-0002-0000-0500-000000000000}">
      <formula1>99</formula1>
      <formula2>151</formula2>
    </dataValidation>
    <dataValidation type="whole" allowBlank="1" showInputMessage="1" showErrorMessage="1" prompt="Die Zahl 2 darf nur eingegeben werden, wenn Sie eine zweite kostenpflichtige Teilnahme erworben haben. Nur in diesem Fall dürfen Sie Ergebnisse für 3 weitere Personen abgeben." sqref="G3" xr:uid="{00000000-0002-0000-0500-000001000000}">
      <formula1>1</formula1>
      <formula2>2</formula2>
    </dataValidation>
    <dataValidation type="whole" allowBlank="1" showInputMessage="1" showErrorMessage="1" error="Hier sollen nur die Zahlen 201 (für verkehrsfähig) oder 202 (für nicht verkehrsfähig eingegeben werden." sqref="G20:G32" xr:uid="{00000000-0002-0000-0500-000002000000}">
      <formula1>201</formula1>
      <formula2>202</formula2>
    </dataValidation>
  </dataValidations>
  <hyperlinks>
    <hyperlink ref="B4" r:id="rId1" xr:uid="{00000000-0004-0000-0500-000000000000}"/>
  </hyperlinks>
  <pageMargins left="0.59055118110236227" right="0.59055118110236227" top="0.59055118110236227" bottom="0.47244094488188981"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097" r:id="rId5" name="Drop Down 1">
              <controlPr locked="0" defaultSize="0" autoLine="0" autoPict="0">
                <anchor moveWithCells="1">
                  <from>
                    <xdr:col>6</xdr:col>
                    <xdr:colOff>23813</xdr:colOff>
                    <xdr:row>14</xdr:row>
                    <xdr:rowOff>76200</xdr:rowOff>
                  </from>
                  <to>
                    <xdr:col>7</xdr:col>
                    <xdr:colOff>9525</xdr:colOff>
                    <xdr:row>14</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DropDown="1" showInputMessage="1" showErrorMessage="1" error="Hier sollen nur die Zahlen 99 (für unauffällig), 1 bis 3 (auffällige Vorbedingungen), 101 oder 102 (für Mängel), 120-147 (für Fremdtöne) und 151 (sonsitieg sensorische Eigenschaft) eingegeben werden." xr:uid="{00000000-0002-0000-0500-000003000000}">
          <x14:formula1>
            <xm:f>'Sensorischer Befund'!$A$2:$A$50</xm:f>
          </x14:formula1>
          <xm:sqref>C21:F32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0"/>
  <sheetViews>
    <sheetView workbookViewId="0">
      <selection activeCell="A6" sqref="A6"/>
    </sheetView>
  </sheetViews>
  <sheetFormatPr baseColWidth="10" defaultColWidth="11.5" defaultRowHeight="13.9" x14ac:dyDescent="0.4"/>
  <cols>
    <col min="1" max="1" width="24.5" style="10" customWidth="1"/>
    <col min="2" max="2" width="26.35546875" style="10" customWidth="1"/>
    <col min="3" max="6" width="16.640625" style="10" customWidth="1"/>
    <col min="7" max="7" width="9.640625" style="10" customWidth="1"/>
    <col min="8" max="16384" width="11.5" style="10"/>
  </cols>
  <sheetData>
    <row r="1" spans="1:7" ht="9.85" customHeight="1" x14ac:dyDescent="0.4"/>
    <row r="2" spans="1:7" ht="23.1" customHeight="1" x14ac:dyDescent="0.45">
      <c r="A2" s="22" t="s">
        <v>157</v>
      </c>
    </row>
    <row r="3" spans="1:7" ht="9.85" customHeight="1" x14ac:dyDescent="0.4"/>
    <row r="4" spans="1:7" ht="30.1" customHeight="1" x14ac:dyDescent="0.4">
      <c r="A4" s="58" t="s">
        <v>163</v>
      </c>
      <c r="B4" s="19"/>
      <c r="C4" s="71"/>
      <c r="D4" s="19"/>
      <c r="E4" s="19"/>
      <c r="F4" s="19"/>
      <c r="G4" s="19"/>
    </row>
    <row r="5" spans="1:7" ht="30.1" customHeight="1" x14ac:dyDescent="0.4">
      <c r="A5" s="58" t="s">
        <v>51</v>
      </c>
      <c r="B5" s="19"/>
      <c r="C5" s="71"/>
      <c r="D5" s="19"/>
      <c r="E5" s="19"/>
      <c r="F5" s="19"/>
      <c r="G5" s="19"/>
    </row>
    <row r="6" spans="1:7" s="24" customFormat="1" ht="36" customHeight="1" x14ac:dyDescent="0.45">
      <c r="A6" s="99" t="s">
        <v>33</v>
      </c>
      <c r="B6" s="93" t="s">
        <v>34</v>
      </c>
      <c r="C6" s="84" t="s">
        <v>35</v>
      </c>
      <c r="D6" s="85" t="s">
        <v>36</v>
      </c>
      <c r="E6" s="85" t="s">
        <v>37</v>
      </c>
      <c r="F6" s="86" t="s">
        <v>38</v>
      </c>
      <c r="G6" s="101" t="s">
        <v>39</v>
      </c>
    </row>
    <row r="7" spans="1:7" s="24" customFormat="1" ht="9.85" customHeight="1" x14ac:dyDescent="0.45">
      <c r="A7" s="100"/>
      <c r="B7" s="94"/>
      <c r="C7" s="87"/>
      <c r="D7" s="88"/>
      <c r="E7" s="88"/>
      <c r="F7" s="89"/>
      <c r="G7" s="102"/>
    </row>
    <row r="8" spans="1:7" s="24" customFormat="1" ht="32.950000000000003" customHeight="1" x14ac:dyDescent="0.45">
      <c r="A8" s="137" t="s">
        <v>148</v>
      </c>
      <c r="B8" s="110" t="s">
        <v>149</v>
      </c>
      <c r="C8" s="111">
        <v>99</v>
      </c>
      <c r="D8" s="112"/>
      <c r="E8" s="112"/>
      <c r="F8" s="113"/>
      <c r="G8" s="109">
        <v>201</v>
      </c>
    </row>
    <row r="9" spans="1:7" s="24" customFormat="1" ht="32.950000000000003" customHeight="1" x14ac:dyDescent="0.45">
      <c r="A9" s="137" t="s">
        <v>151</v>
      </c>
      <c r="B9" s="110" t="s">
        <v>149</v>
      </c>
      <c r="C9" s="104"/>
      <c r="D9" s="105"/>
      <c r="E9" s="105"/>
      <c r="F9" s="106"/>
      <c r="G9" s="97"/>
    </row>
    <row r="10" spans="1:7" s="24" customFormat="1" ht="32.950000000000003" customHeight="1" x14ac:dyDescent="0.45">
      <c r="A10" s="138" t="s">
        <v>40</v>
      </c>
      <c r="B10" s="110" t="s">
        <v>165</v>
      </c>
      <c r="C10" s="107"/>
      <c r="D10" s="96"/>
      <c r="E10" s="96"/>
      <c r="F10" s="108"/>
      <c r="G10" s="97"/>
    </row>
    <row r="11" spans="1:7" s="24" customFormat="1" ht="32.950000000000003" customHeight="1" x14ac:dyDescent="0.45">
      <c r="A11" s="138" t="s">
        <v>41</v>
      </c>
      <c r="B11" s="110" t="s">
        <v>149</v>
      </c>
      <c r="C11" s="107"/>
      <c r="D11" s="96"/>
      <c r="E11" s="96"/>
      <c r="F11" s="108"/>
      <c r="G11" s="97"/>
    </row>
    <row r="12" spans="1:7" s="24" customFormat="1" ht="32.950000000000003" customHeight="1" x14ac:dyDescent="0.45">
      <c r="A12" s="138" t="s">
        <v>42</v>
      </c>
      <c r="B12" s="110" t="s">
        <v>149</v>
      </c>
      <c r="C12" s="107"/>
      <c r="D12" s="96"/>
      <c r="E12" s="96"/>
      <c r="F12" s="108"/>
      <c r="G12" s="97"/>
    </row>
    <row r="13" spans="1:7" s="24" customFormat="1" ht="32.950000000000003" customHeight="1" x14ac:dyDescent="0.45">
      <c r="A13" s="138" t="s">
        <v>43</v>
      </c>
      <c r="B13" s="110" t="s">
        <v>149</v>
      </c>
      <c r="C13" s="107"/>
      <c r="D13" s="96"/>
      <c r="E13" s="96"/>
      <c r="F13" s="108"/>
      <c r="G13" s="98"/>
    </row>
    <row r="14" spans="1:7" s="24" customFormat="1" ht="32.950000000000003" customHeight="1" x14ac:dyDescent="0.45">
      <c r="A14" s="138" t="s">
        <v>44</v>
      </c>
      <c r="B14" s="110" t="s">
        <v>165</v>
      </c>
      <c r="C14" s="107"/>
      <c r="D14" s="96"/>
      <c r="E14" s="96"/>
      <c r="F14" s="108"/>
      <c r="G14" s="97"/>
    </row>
    <row r="15" spans="1:7" s="24" customFormat="1" ht="32.950000000000003" customHeight="1" x14ac:dyDescent="0.45">
      <c r="A15" s="138" t="s">
        <v>45</v>
      </c>
      <c r="B15" s="110" t="s">
        <v>166</v>
      </c>
      <c r="C15" s="107"/>
      <c r="D15" s="96"/>
      <c r="E15" s="96"/>
      <c r="F15" s="108"/>
      <c r="G15" s="97"/>
    </row>
    <row r="16" spans="1:7" s="24" customFormat="1" ht="32.950000000000003" customHeight="1" x14ac:dyDescent="0.45">
      <c r="A16" s="138" t="s">
        <v>46</v>
      </c>
      <c r="B16" s="110" t="s">
        <v>149</v>
      </c>
      <c r="C16" s="107"/>
      <c r="D16" s="96"/>
      <c r="E16" s="96"/>
      <c r="F16" s="108"/>
      <c r="G16" s="97"/>
    </row>
    <row r="17" spans="1:7" s="24" customFormat="1" ht="32.950000000000003" customHeight="1" x14ac:dyDescent="0.45">
      <c r="A17" s="138" t="s">
        <v>47</v>
      </c>
      <c r="B17" s="110" t="s">
        <v>149</v>
      </c>
      <c r="C17" s="107"/>
      <c r="D17" s="96"/>
      <c r="E17" s="96"/>
      <c r="F17" s="108"/>
      <c r="G17" s="98"/>
    </row>
    <row r="18" spans="1:7" s="24" customFormat="1" ht="32.950000000000003" customHeight="1" x14ac:dyDescent="0.45">
      <c r="A18" s="138" t="s">
        <v>48</v>
      </c>
      <c r="B18" s="110" t="s">
        <v>164</v>
      </c>
      <c r="C18" s="107"/>
      <c r="D18" s="96"/>
      <c r="E18" s="96"/>
      <c r="F18" s="108"/>
      <c r="G18" s="97"/>
    </row>
    <row r="19" spans="1:7" s="24" customFormat="1" ht="32.950000000000003" customHeight="1" x14ac:dyDescent="0.45">
      <c r="A19" s="138" t="s">
        <v>49</v>
      </c>
      <c r="B19" s="110" t="s">
        <v>165</v>
      </c>
      <c r="C19" s="107"/>
      <c r="D19" s="96"/>
      <c r="E19" s="96"/>
      <c r="F19" s="108"/>
      <c r="G19" s="97"/>
    </row>
    <row r="20" spans="1:7" s="24" customFormat="1" ht="32.950000000000003" customHeight="1" x14ac:dyDescent="0.45">
      <c r="A20" s="138" t="s">
        <v>50</v>
      </c>
      <c r="B20" s="95" t="s">
        <v>165</v>
      </c>
      <c r="C20" s="90"/>
      <c r="D20" s="91"/>
      <c r="E20" s="91"/>
      <c r="F20" s="92"/>
      <c r="G20" s="103"/>
    </row>
    <row r="21" spans="1:7" s="24" customFormat="1" ht="9.85" customHeight="1" x14ac:dyDescent="0.45">
      <c r="A21" s="27"/>
      <c r="B21" s="26"/>
      <c r="E21" s="28"/>
      <c r="F21" s="28"/>
      <c r="G21" s="29"/>
    </row>
    <row r="23" spans="1:7" ht="35.200000000000003" customHeight="1" x14ac:dyDescent="0.45">
      <c r="A23" s="22" t="s">
        <v>162</v>
      </c>
    </row>
    <row r="25" spans="1:7" ht="35.200000000000003" customHeight="1" x14ac:dyDescent="0.5">
      <c r="A25" s="11" t="s">
        <v>33</v>
      </c>
      <c r="B25" s="11" t="s">
        <v>121</v>
      </c>
    </row>
    <row r="26" spans="1:7" ht="9.85" customHeight="1" x14ac:dyDescent="0.45">
      <c r="A26" s="23"/>
    </row>
    <row r="27" spans="1:7" ht="35.200000000000003" customHeight="1" x14ac:dyDescent="0.4">
      <c r="A27" s="25" t="s">
        <v>147</v>
      </c>
      <c r="B27" s="130"/>
      <c r="C27" s="131"/>
      <c r="D27" s="131"/>
      <c r="E27" s="131"/>
      <c r="F27" s="131"/>
      <c r="G27" s="131"/>
    </row>
    <row r="28" spans="1:7" ht="35.200000000000003" customHeight="1" x14ac:dyDescent="0.4">
      <c r="A28" s="25" t="s">
        <v>171</v>
      </c>
      <c r="B28" s="73"/>
      <c r="C28" s="74"/>
      <c r="D28" s="74"/>
      <c r="E28" s="74"/>
      <c r="F28" s="74"/>
      <c r="G28" s="74"/>
    </row>
    <row r="29" spans="1:7" ht="35.200000000000003" customHeight="1" x14ac:dyDescent="0.4">
      <c r="A29" s="26" t="s">
        <v>40</v>
      </c>
      <c r="B29" s="130"/>
      <c r="C29" s="131"/>
      <c r="D29" s="131"/>
      <c r="E29" s="131"/>
      <c r="F29" s="131"/>
      <c r="G29" s="131"/>
    </row>
    <row r="30" spans="1:7" ht="35.200000000000003" customHeight="1" x14ac:dyDescent="0.4">
      <c r="A30" s="26" t="s">
        <v>41</v>
      </c>
      <c r="B30" s="130"/>
      <c r="C30" s="131"/>
      <c r="D30" s="131"/>
      <c r="E30" s="131"/>
      <c r="F30" s="131"/>
      <c r="G30" s="131"/>
    </row>
    <row r="31" spans="1:7" ht="35.200000000000003" customHeight="1" x14ac:dyDescent="0.4">
      <c r="A31" s="26" t="s">
        <v>42</v>
      </c>
      <c r="B31" s="130"/>
      <c r="C31" s="131"/>
      <c r="D31" s="131"/>
      <c r="E31" s="131"/>
      <c r="F31" s="131"/>
      <c r="G31" s="131"/>
    </row>
    <row r="32" spans="1:7" ht="35.200000000000003" customHeight="1" x14ac:dyDescent="0.4">
      <c r="A32" s="26" t="s">
        <v>43</v>
      </c>
      <c r="B32" s="130"/>
      <c r="C32" s="131"/>
      <c r="D32" s="131"/>
      <c r="E32" s="131"/>
      <c r="F32" s="131"/>
      <c r="G32" s="131"/>
    </row>
    <row r="33" spans="1:7" ht="35.200000000000003" customHeight="1" x14ac:dyDescent="0.4">
      <c r="A33" s="26" t="s">
        <v>44</v>
      </c>
      <c r="B33" s="130"/>
      <c r="C33" s="131"/>
      <c r="D33" s="131"/>
      <c r="E33" s="131"/>
      <c r="F33" s="131"/>
      <c r="G33" s="131"/>
    </row>
    <row r="34" spans="1:7" ht="35.200000000000003" customHeight="1" x14ac:dyDescent="0.4">
      <c r="A34" s="26" t="s">
        <v>45</v>
      </c>
      <c r="B34" s="130"/>
      <c r="C34" s="131"/>
      <c r="D34" s="131"/>
      <c r="E34" s="131"/>
      <c r="F34" s="131"/>
      <c r="G34" s="131"/>
    </row>
    <row r="35" spans="1:7" ht="35.200000000000003" customHeight="1" x14ac:dyDescent="0.4">
      <c r="A35" s="26" t="s">
        <v>46</v>
      </c>
      <c r="B35" s="130"/>
      <c r="C35" s="131"/>
      <c r="D35" s="131"/>
      <c r="E35" s="131"/>
      <c r="F35" s="131"/>
      <c r="G35" s="131"/>
    </row>
    <row r="36" spans="1:7" ht="35.200000000000003" customHeight="1" x14ac:dyDescent="0.4">
      <c r="A36" s="26" t="s">
        <v>47</v>
      </c>
      <c r="B36" s="130"/>
      <c r="C36" s="131"/>
      <c r="D36" s="131"/>
      <c r="E36" s="131"/>
      <c r="F36" s="131"/>
      <c r="G36" s="131"/>
    </row>
    <row r="37" spans="1:7" ht="35.200000000000003" customHeight="1" x14ac:dyDescent="0.4">
      <c r="A37" s="26" t="s">
        <v>48</v>
      </c>
      <c r="B37" s="130"/>
      <c r="C37" s="131"/>
      <c r="D37" s="131"/>
      <c r="E37" s="131"/>
      <c r="F37" s="131"/>
      <c r="G37" s="131"/>
    </row>
    <row r="38" spans="1:7" ht="35.200000000000003" customHeight="1" x14ac:dyDescent="0.4">
      <c r="A38" s="26" t="s">
        <v>49</v>
      </c>
      <c r="B38" s="130"/>
      <c r="C38" s="131"/>
      <c r="D38" s="131"/>
      <c r="E38" s="131"/>
      <c r="F38" s="131"/>
      <c r="G38" s="131"/>
    </row>
    <row r="39" spans="1:7" ht="35.200000000000003" customHeight="1" x14ac:dyDescent="0.4">
      <c r="A39" s="26" t="s">
        <v>50</v>
      </c>
      <c r="B39" s="130"/>
      <c r="C39" s="131"/>
      <c r="D39" s="131"/>
      <c r="E39" s="131"/>
      <c r="F39" s="131"/>
      <c r="G39" s="131"/>
    </row>
    <row r="40" spans="1:7" ht="16.5" x14ac:dyDescent="0.4">
      <c r="A40" s="27"/>
    </row>
  </sheetData>
  <sheetProtection algorithmName="SHA-512" hashValue="BqsF58HuM6e49IUco+cMqzbMwa7WqJ1pIuhVZmb910CNdaJxMmkTLt2ar51gROjCljJqIyCrvyxgGzEGCK1svw==" saltValue="CkNFWvqOZ+wnL7vRF4PaCQ==" spinCount="100000" sheet="1" objects="1" scenarios="1"/>
  <mergeCells count="12">
    <mergeCell ref="B38:G38"/>
    <mergeCell ref="B39:G39"/>
    <mergeCell ref="B33:G33"/>
    <mergeCell ref="B34:G34"/>
    <mergeCell ref="B35:G35"/>
    <mergeCell ref="B36:G36"/>
    <mergeCell ref="B37:G37"/>
    <mergeCell ref="B27:G27"/>
    <mergeCell ref="B29:G29"/>
    <mergeCell ref="B30:G30"/>
    <mergeCell ref="B31:G31"/>
    <mergeCell ref="B32:G32"/>
  </mergeCells>
  <conditionalFormatting sqref="E21">
    <cfRule type="expression" dxfId="11" priority="10" stopIfTrue="1">
      <formula>$E$21-$G$21=1</formula>
    </cfRule>
  </conditionalFormatting>
  <conditionalFormatting sqref="F21">
    <cfRule type="cellIs" dxfId="10" priority="9" stopIfTrue="1" operator="equal">
      <formula>10</formula>
    </cfRule>
  </conditionalFormatting>
  <conditionalFormatting sqref="G6:G7">
    <cfRule type="expression" dxfId="9" priority="2" stopIfTrue="1">
      <formula>SUM($G$20:$G$28)-16=0</formula>
    </cfRule>
  </conditionalFormatting>
  <conditionalFormatting sqref="G15 G19">
    <cfRule type="expression" dxfId="8" priority="1" stopIfTrue="1">
      <formula>$F$19-$H$19=1</formula>
    </cfRule>
  </conditionalFormatting>
  <dataValidations count="3">
    <dataValidation type="whole" errorStyle="warning" allowBlank="1" showInputMessage="1" showErrorMessage="1" errorTitle="Verkostungstemperatur" error="Die eingebene Verkostungstemperatur ist nicht plausibel - bitte überprüfen" sqref="C4" xr:uid="{00000000-0002-0000-0600-000000000000}">
      <formula1>0</formula1>
      <formula2>25</formula2>
    </dataValidation>
    <dataValidation type="whole" allowBlank="1" showInputMessage="1" showErrorMessage="1" errorTitle="Sensorischer Befund" error="An dieser Stelle sind nur die Zahlen zulässig, die im versendeten Formular und im Register &quot;Sensorischer Befund&quot; aufgeführt werden (99, 120 bis 147 und 150 bis 151)." sqref="C8:F8" xr:uid="{691DA371-6C8F-4E5E-82FD-A7565AAFF70C}">
      <formula1>99</formula1>
      <formula2>151</formula2>
    </dataValidation>
    <dataValidation type="whole" allowBlank="1" showInputMessage="1" showErrorMessage="1" error="Hier sollen nur die Zahlen 201 (für verkehrsfähig) oder 202 (für nicht verkehrsfähig eingegeben werden." sqref="G8:G20" xr:uid="{F315E4D6-22F2-4FA3-B723-E0367791586B}">
      <formula1>201</formula1>
      <formula2>202</formula2>
    </dataValidation>
  </dataValidations>
  <pageMargins left="0.59055118110236227" right="0.59055118110236227" top="0.59055118110236227" bottom="0.47244094488188981" header="0.31496062992125984" footer="0.23622047244094491"/>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1" manualBreakCount="1">
    <brk id="21" max="16383" man="1"/>
  </rowBreaks>
  <extLst>
    <ext xmlns:x14="http://schemas.microsoft.com/office/spreadsheetml/2009/9/main" uri="{CCE6A557-97BC-4b89-ADB6-D9C93CAAB3DF}">
      <x14:dataValidations xmlns:xm="http://schemas.microsoft.com/office/excel/2006/main" count="1">
        <x14:dataValidation type="list" allowBlank="1" showDropDown="1" showInputMessage="1" showErrorMessage="1" error="Hier sollen nur die Zahlen 99 (für unauffällig), 1 bis 3 (auffällige Vorbedingungen), 101 oder 102 (für Mängel), 120-147 (für Fremdtöne) und 151 (sonsitieg sensorische Eigenschaft) eingegeben werden." xr:uid="{43C361DC-D638-45D4-9CAE-55FC6FB1BA4B}">
          <x14:formula1>
            <xm:f>'Sensorischer Befund'!$A$2:$A$50</xm:f>
          </x14:formula1>
          <xm:sqref>C9:F20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0"/>
  <sheetViews>
    <sheetView workbookViewId="0">
      <selection activeCell="A6" sqref="A6"/>
    </sheetView>
  </sheetViews>
  <sheetFormatPr baseColWidth="10" defaultColWidth="11.5" defaultRowHeight="13.9" x14ac:dyDescent="0.4"/>
  <cols>
    <col min="1" max="1" width="24.5" style="10" customWidth="1"/>
    <col min="2" max="2" width="26.35546875" style="10" customWidth="1"/>
    <col min="3" max="6" width="16.640625" style="10" customWidth="1"/>
    <col min="7" max="7" width="9.640625" style="10" customWidth="1"/>
    <col min="8" max="16384" width="11.5" style="10"/>
  </cols>
  <sheetData>
    <row r="1" spans="1:7" ht="9.85" customHeight="1" x14ac:dyDescent="0.4"/>
    <row r="2" spans="1:7" ht="23.1" customHeight="1" x14ac:dyDescent="0.45">
      <c r="A2" s="22" t="s">
        <v>158</v>
      </c>
    </row>
    <row r="3" spans="1:7" ht="9.85" customHeight="1" x14ac:dyDescent="0.4"/>
    <row r="4" spans="1:7" ht="30.1" customHeight="1" x14ac:dyDescent="0.4">
      <c r="A4" s="58" t="s">
        <v>163</v>
      </c>
      <c r="B4" s="19"/>
      <c r="C4" s="71"/>
      <c r="D4" s="83"/>
      <c r="E4" s="19"/>
      <c r="F4" s="19"/>
      <c r="G4" s="19"/>
    </row>
    <row r="5" spans="1:7" ht="30.1" customHeight="1" x14ac:dyDescent="0.4">
      <c r="A5" s="58" t="s">
        <v>51</v>
      </c>
      <c r="B5" s="19"/>
      <c r="C5" s="71"/>
      <c r="D5" s="19"/>
      <c r="E5" s="19"/>
      <c r="F5" s="19"/>
      <c r="G5" s="19"/>
    </row>
    <row r="6" spans="1:7" s="24" customFormat="1" ht="36" customHeight="1" x14ac:dyDescent="0.45">
      <c r="A6" s="99" t="s">
        <v>33</v>
      </c>
      <c r="B6" s="93" t="s">
        <v>34</v>
      </c>
      <c r="C6" s="84" t="s">
        <v>35</v>
      </c>
      <c r="D6" s="85" t="s">
        <v>36</v>
      </c>
      <c r="E6" s="85" t="s">
        <v>37</v>
      </c>
      <c r="F6" s="86" t="s">
        <v>38</v>
      </c>
      <c r="G6" s="101" t="s">
        <v>39</v>
      </c>
    </row>
    <row r="7" spans="1:7" s="24" customFormat="1" ht="9.85" customHeight="1" x14ac:dyDescent="0.45">
      <c r="A7" s="100"/>
      <c r="B7" s="94"/>
      <c r="C7" s="87"/>
      <c r="D7" s="88"/>
      <c r="E7" s="88"/>
      <c r="F7" s="89"/>
      <c r="G7" s="102"/>
    </row>
    <row r="8" spans="1:7" s="24" customFormat="1" ht="32.950000000000003" customHeight="1" x14ac:dyDescent="0.45">
      <c r="A8" s="137" t="s">
        <v>148</v>
      </c>
      <c r="B8" s="110" t="s">
        <v>149</v>
      </c>
      <c r="C8" s="111">
        <v>99</v>
      </c>
      <c r="D8" s="112"/>
      <c r="E8" s="112"/>
      <c r="F8" s="113"/>
      <c r="G8" s="109">
        <v>201</v>
      </c>
    </row>
    <row r="9" spans="1:7" s="24" customFormat="1" ht="32.950000000000003" customHeight="1" x14ac:dyDescent="0.45">
      <c r="A9" s="137" t="s">
        <v>151</v>
      </c>
      <c r="B9" s="110" t="s">
        <v>149</v>
      </c>
      <c r="C9" s="104"/>
      <c r="D9" s="105"/>
      <c r="E9" s="105"/>
      <c r="F9" s="106"/>
      <c r="G9" s="97"/>
    </row>
    <row r="10" spans="1:7" s="24" customFormat="1" ht="32.950000000000003" customHeight="1" x14ac:dyDescent="0.45">
      <c r="A10" s="138" t="s">
        <v>40</v>
      </c>
      <c r="B10" s="110" t="s">
        <v>165</v>
      </c>
      <c r="C10" s="107"/>
      <c r="D10" s="96"/>
      <c r="E10" s="96"/>
      <c r="F10" s="108"/>
      <c r="G10" s="97"/>
    </row>
    <row r="11" spans="1:7" s="24" customFormat="1" ht="32.950000000000003" customHeight="1" x14ac:dyDescent="0.45">
      <c r="A11" s="138" t="s">
        <v>41</v>
      </c>
      <c r="B11" s="110" t="s">
        <v>149</v>
      </c>
      <c r="C11" s="107"/>
      <c r="D11" s="96"/>
      <c r="E11" s="96"/>
      <c r="F11" s="108"/>
      <c r="G11" s="97"/>
    </row>
    <row r="12" spans="1:7" s="24" customFormat="1" ht="32.950000000000003" customHeight="1" x14ac:dyDescent="0.45">
      <c r="A12" s="138" t="s">
        <v>42</v>
      </c>
      <c r="B12" s="110" t="s">
        <v>149</v>
      </c>
      <c r="C12" s="107"/>
      <c r="D12" s="96"/>
      <c r="E12" s="96"/>
      <c r="F12" s="108"/>
      <c r="G12" s="97"/>
    </row>
    <row r="13" spans="1:7" s="24" customFormat="1" ht="32.950000000000003" customHeight="1" x14ac:dyDescent="0.45">
      <c r="A13" s="138" t="s">
        <v>43</v>
      </c>
      <c r="B13" s="110" t="s">
        <v>149</v>
      </c>
      <c r="C13" s="107"/>
      <c r="D13" s="96"/>
      <c r="E13" s="96"/>
      <c r="F13" s="108"/>
      <c r="G13" s="98"/>
    </row>
    <row r="14" spans="1:7" s="24" customFormat="1" ht="32.950000000000003" customHeight="1" x14ac:dyDescent="0.45">
      <c r="A14" s="138" t="s">
        <v>44</v>
      </c>
      <c r="B14" s="110" t="s">
        <v>165</v>
      </c>
      <c r="C14" s="107"/>
      <c r="D14" s="96"/>
      <c r="E14" s="96"/>
      <c r="F14" s="108"/>
      <c r="G14" s="97"/>
    </row>
    <row r="15" spans="1:7" s="24" customFormat="1" ht="32.950000000000003" customHeight="1" x14ac:dyDescent="0.45">
      <c r="A15" s="138" t="s">
        <v>45</v>
      </c>
      <c r="B15" s="110" t="s">
        <v>166</v>
      </c>
      <c r="C15" s="107"/>
      <c r="D15" s="96"/>
      <c r="E15" s="96"/>
      <c r="F15" s="108"/>
      <c r="G15" s="97"/>
    </row>
    <row r="16" spans="1:7" s="24" customFormat="1" ht="32.950000000000003" customHeight="1" x14ac:dyDescent="0.45">
      <c r="A16" s="138" t="s">
        <v>46</v>
      </c>
      <c r="B16" s="110" t="s">
        <v>149</v>
      </c>
      <c r="C16" s="107"/>
      <c r="D16" s="96"/>
      <c r="E16" s="96"/>
      <c r="F16" s="108"/>
      <c r="G16" s="97"/>
    </row>
    <row r="17" spans="1:7" s="24" customFormat="1" ht="32.950000000000003" customHeight="1" x14ac:dyDescent="0.45">
      <c r="A17" s="138" t="s">
        <v>47</v>
      </c>
      <c r="B17" s="110" t="s">
        <v>149</v>
      </c>
      <c r="C17" s="107"/>
      <c r="D17" s="96"/>
      <c r="E17" s="96"/>
      <c r="F17" s="108"/>
      <c r="G17" s="98"/>
    </row>
    <row r="18" spans="1:7" s="24" customFormat="1" ht="32.950000000000003" customHeight="1" x14ac:dyDescent="0.45">
      <c r="A18" s="138" t="s">
        <v>48</v>
      </c>
      <c r="B18" s="110" t="s">
        <v>164</v>
      </c>
      <c r="C18" s="107"/>
      <c r="D18" s="96"/>
      <c r="E18" s="96"/>
      <c r="F18" s="108"/>
      <c r="G18" s="97"/>
    </row>
    <row r="19" spans="1:7" s="24" customFormat="1" ht="32.950000000000003" customHeight="1" x14ac:dyDescent="0.45">
      <c r="A19" s="138" t="s">
        <v>49</v>
      </c>
      <c r="B19" s="110" t="s">
        <v>165</v>
      </c>
      <c r="C19" s="107"/>
      <c r="D19" s="96"/>
      <c r="E19" s="96"/>
      <c r="F19" s="108"/>
      <c r="G19" s="97"/>
    </row>
    <row r="20" spans="1:7" s="24" customFormat="1" ht="32.950000000000003" customHeight="1" x14ac:dyDescent="0.45">
      <c r="A20" s="138" t="s">
        <v>50</v>
      </c>
      <c r="B20" s="95" t="s">
        <v>165</v>
      </c>
      <c r="C20" s="90"/>
      <c r="D20" s="91"/>
      <c r="E20" s="91"/>
      <c r="F20" s="92"/>
      <c r="G20" s="103"/>
    </row>
    <row r="21" spans="1:7" s="24" customFormat="1" ht="9.85" customHeight="1" x14ac:dyDescent="0.45">
      <c r="A21" s="27"/>
      <c r="B21" s="27"/>
      <c r="E21" s="28"/>
      <c r="F21" s="28"/>
      <c r="G21" s="29"/>
    </row>
    <row r="23" spans="1:7" ht="35.200000000000003" customHeight="1" x14ac:dyDescent="0.45">
      <c r="A23" s="22" t="s">
        <v>161</v>
      </c>
    </row>
    <row r="25" spans="1:7" ht="35.200000000000003" customHeight="1" x14ac:dyDescent="0.5">
      <c r="A25" s="11" t="s">
        <v>33</v>
      </c>
      <c r="B25" s="11" t="s">
        <v>121</v>
      </c>
    </row>
    <row r="26" spans="1:7" ht="9.85" customHeight="1" x14ac:dyDescent="0.45">
      <c r="A26" s="23"/>
    </row>
    <row r="27" spans="1:7" ht="35.200000000000003" customHeight="1" x14ac:dyDescent="0.4">
      <c r="A27" s="25" t="s">
        <v>147</v>
      </c>
      <c r="B27" s="130"/>
      <c r="C27" s="131"/>
      <c r="D27" s="131"/>
      <c r="E27" s="131"/>
      <c r="F27" s="131"/>
      <c r="G27" s="131"/>
    </row>
    <row r="28" spans="1:7" ht="35.200000000000003" customHeight="1" x14ac:dyDescent="0.4">
      <c r="A28" s="25" t="s">
        <v>171</v>
      </c>
      <c r="B28" s="73"/>
      <c r="C28" s="74"/>
      <c r="D28" s="74"/>
      <c r="E28" s="74"/>
      <c r="F28" s="74"/>
      <c r="G28" s="74"/>
    </row>
    <row r="29" spans="1:7" ht="35.200000000000003" customHeight="1" x14ac:dyDescent="0.4">
      <c r="A29" s="26" t="s">
        <v>40</v>
      </c>
      <c r="B29" s="130"/>
      <c r="C29" s="131"/>
      <c r="D29" s="131"/>
      <c r="E29" s="131"/>
      <c r="F29" s="131"/>
      <c r="G29" s="131"/>
    </row>
    <row r="30" spans="1:7" ht="35.200000000000003" customHeight="1" x14ac:dyDescent="0.4">
      <c r="A30" s="26" t="s">
        <v>41</v>
      </c>
      <c r="B30" s="130"/>
      <c r="C30" s="131"/>
      <c r="D30" s="131"/>
      <c r="E30" s="131"/>
      <c r="F30" s="131"/>
      <c r="G30" s="131"/>
    </row>
    <row r="31" spans="1:7" ht="35.200000000000003" customHeight="1" x14ac:dyDescent="0.4">
      <c r="A31" s="26" t="s">
        <v>42</v>
      </c>
      <c r="B31" s="130"/>
      <c r="C31" s="131"/>
      <c r="D31" s="131"/>
      <c r="E31" s="131"/>
      <c r="F31" s="131"/>
      <c r="G31" s="131"/>
    </row>
    <row r="32" spans="1:7" ht="35.200000000000003" customHeight="1" x14ac:dyDescent="0.4">
      <c r="A32" s="26" t="s">
        <v>43</v>
      </c>
      <c r="B32" s="130"/>
      <c r="C32" s="131"/>
      <c r="D32" s="131"/>
      <c r="E32" s="131"/>
      <c r="F32" s="131"/>
      <c r="G32" s="131"/>
    </row>
    <row r="33" spans="1:7" ht="35.200000000000003" customHeight="1" x14ac:dyDescent="0.4">
      <c r="A33" s="26" t="s">
        <v>44</v>
      </c>
      <c r="B33" s="130"/>
      <c r="C33" s="131"/>
      <c r="D33" s="131"/>
      <c r="E33" s="131"/>
      <c r="F33" s="131"/>
      <c r="G33" s="131"/>
    </row>
    <row r="34" spans="1:7" ht="35.200000000000003" customHeight="1" x14ac:dyDescent="0.4">
      <c r="A34" s="26" t="s">
        <v>45</v>
      </c>
      <c r="B34" s="130"/>
      <c r="C34" s="131"/>
      <c r="D34" s="131"/>
      <c r="E34" s="131"/>
      <c r="F34" s="131"/>
      <c r="G34" s="131"/>
    </row>
    <row r="35" spans="1:7" ht="35.200000000000003" customHeight="1" x14ac:dyDescent="0.4">
      <c r="A35" s="26" t="s">
        <v>46</v>
      </c>
      <c r="B35" s="130"/>
      <c r="C35" s="131"/>
      <c r="D35" s="131"/>
      <c r="E35" s="131"/>
      <c r="F35" s="131"/>
      <c r="G35" s="131"/>
    </row>
    <row r="36" spans="1:7" ht="35.200000000000003" customHeight="1" x14ac:dyDescent="0.4">
      <c r="A36" s="26" t="s">
        <v>47</v>
      </c>
      <c r="B36" s="130"/>
      <c r="C36" s="131"/>
      <c r="D36" s="131"/>
      <c r="E36" s="131"/>
      <c r="F36" s="131"/>
      <c r="G36" s="131"/>
    </row>
    <row r="37" spans="1:7" ht="35.200000000000003" customHeight="1" x14ac:dyDescent="0.4">
      <c r="A37" s="26" t="s">
        <v>48</v>
      </c>
      <c r="B37" s="130"/>
      <c r="C37" s="131"/>
      <c r="D37" s="131"/>
      <c r="E37" s="131"/>
      <c r="F37" s="131"/>
      <c r="G37" s="131"/>
    </row>
    <row r="38" spans="1:7" ht="35.200000000000003" customHeight="1" x14ac:dyDescent="0.4">
      <c r="A38" s="26" t="s">
        <v>49</v>
      </c>
      <c r="B38" s="130"/>
      <c r="C38" s="131"/>
      <c r="D38" s="131"/>
      <c r="E38" s="131"/>
      <c r="F38" s="131"/>
      <c r="G38" s="131"/>
    </row>
    <row r="39" spans="1:7" ht="35.200000000000003" customHeight="1" x14ac:dyDescent="0.4">
      <c r="A39" s="26" t="s">
        <v>50</v>
      </c>
      <c r="B39" s="130"/>
      <c r="C39" s="131"/>
      <c r="D39" s="131"/>
      <c r="E39" s="131"/>
      <c r="F39" s="131"/>
      <c r="G39" s="131"/>
    </row>
    <row r="40" spans="1:7" ht="16.5" x14ac:dyDescent="0.4">
      <c r="A40" s="27"/>
    </row>
  </sheetData>
  <sheetProtection algorithmName="SHA-512" hashValue="0dm0a/W3tJPQgm/pvTM6PFo5P5s9ZeeBR2MfjnV43v6vnZSaieWmtnAuImY12pNA0xaYhxdzdoenIQXeixlVRA==" saltValue="9nsjIY3jcuZ0oc9ETf3KeQ==" spinCount="100000" sheet="1" objects="1" scenarios="1"/>
  <mergeCells count="12">
    <mergeCell ref="B38:G38"/>
    <mergeCell ref="B39:G39"/>
    <mergeCell ref="B33:G33"/>
    <mergeCell ref="B34:G34"/>
    <mergeCell ref="B35:G35"/>
    <mergeCell ref="B36:G36"/>
    <mergeCell ref="B37:G37"/>
    <mergeCell ref="B27:G27"/>
    <mergeCell ref="B29:G29"/>
    <mergeCell ref="B30:G30"/>
    <mergeCell ref="B31:G31"/>
    <mergeCell ref="B32:G32"/>
  </mergeCells>
  <conditionalFormatting sqref="E21">
    <cfRule type="expression" dxfId="7" priority="10" stopIfTrue="1">
      <formula>$E$21-$G$21=1</formula>
    </cfRule>
  </conditionalFormatting>
  <conditionalFormatting sqref="F21">
    <cfRule type="cellIs" dxfId="6" priority="9" stopIfTrue="1" operator="equal">
      <formula>10</formula>
    </cfRule>
  </conditionalFormatting>
  <conditionalFormatting sqref="G6:G7">
    <cfRule type="expression" dxfId="5" priority="2" stopIfTrue="1">
      <formula>SUM($G$20:$G$28)-16=0</formula>
    </cfRule>
  </conditionalFormatting>
  <conditionalFormatting sqref="G15 G19">
    <cfRule type="expression" dxfId="4" priority="1" stopIfTrue="1">
      <formula>$F$19-$H$19=1</formula>
    </cfRule>
  </conditionalFormatting>
  <dataValidations disablePrompts="1" count="3">
    <dataValidation type="whole" errorStyle="warning" allowBlank="1" showInputMessage="1" showErrorMessage="1" errorTitle="Verkostungstemperatur" error="Die eingebene Verkostungstemperatur ist nicht plausibel - bitte überprüfen" sqref="C4" xr:uid="{00000000-0002-0000-0700-000000000000}">
      <formula1>0</formula1>
      <formula2>25</formula2>
    </dataValidation>
    <dataValidation type="whole" allowBlank="1" showInputMessage="1" showErrorMessage="1" errorTitle="Sensorischer Befund" error="An dieser Stelle sind nur die Zahlen zulässig, die im versendeten Formular und im Register &quot;Sensorischer Befund&quot; aufgeführt werden (99, 120 bis 147 und 150 bis 151)." sqref="C8:F8" xr:uid="{3213F400-A637-45F1-8491-997D617DE5BE}">
      <formula1>99</formula1>
      <formula2>151</formula2>
    </dataValidation>
    <dataValidation type="whole" allowBlank="1" showInputMessage="1" showErrorMessage="1" error="Hier sollen nur die Zahlen 201 (für verkehrsfähig) oder 202 (für nicht verkehrsfähig eingegeben werden." sqref="G8:G20" xr:uid="{4279A248-985F-45E2-9067-6D73DB458992}">
      <formula1>201</formula1>
      <formula2>202</formula2>
    </dataValidation>
  </dataValidations>
  <pageMargins left="0.59055118110236227" right="0.59055118110236227" top="0.59055118110236227" bottom="0.47244094488188981" header="0.31496062992125984" footer="0.23622047244094491"/>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1" manualBreakCount="1">
    <brk id="21" max="16383" man="1"/>
  </rowBreaks>
  <extLst>
    <ext xmlns:x14="http://schemas.microsoft.com/office/spreadsheetml/2009/9/main" uri="{CCE6A557-97BC-4b89-ADB6-D9C93CAAB3DF}">
      <x14:dataValidations xmlns:xm="http://schemas.microsoft.com/office/excel/2006/main" disablePrompts="1" count="1">
        <x14:dataValidation type="list" allowBlank="1" showDropDown="1" showInputMessage="1" showErrorMessage="1" error="Hier sollen nur die Zahlen 99 (für unauffällig), 1 bis 3 (auffällige Vorbedingungen), 101 oder 102 (für Mängel), 120-147 (für Fremdtöne) und 151 (sonsitieg sensorische Eigenschaft) eingegeben werden." xr:uid="{983180A6-11B0-411D-B1EE-7ADC9853D17B}">
          <x14:formula1>
            <xm:f>'Sensorischer Befund'!$A$2:$A$50</xm:f>
          </x14:formula1>
          <xm:sqref>C9:F20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0"/>
  <sheetViews>
    <sheetView workbookViewId="0">
      <selection activeCell="A6" sqref="A6"/>
    </sheetView>
  </sheetViews>
  <sheetFormatPr baseColWidth="10" defaultColWidth="11.5" defaultRowHeight="13.9" x14ac:dyDescent="0.4"/>
  <cols>
    <col min="1" max="1" width="24.5" style="10" customWidth="1"/>
    <col min="2" max="2" width="26.35546875" style="10" customWidth="1"/>
    <col min="3" max="6" width="16.640625" style="10" customWidth="1"/>
    <col min="7" max="7" width="9.640625" style="10" customWidth="1"/>
    <col min="8" max="16384" width="11.5" style="10"/>
  </cols>
  <sheetData>
    <row r="1" spans="1:7" ht="9.85" customHeight="1" x14ac:dyDescent="0.4"/>
    <row r="2" spans="1:7" ht="23.1" customHeight="1" x14ac:dyDescent="0.45">
      <c r="A2" s="22" t="s">
        <v>159</v>
      </c>
    </row>
    <row r="3" spans="1:7" ht="9.85" customHeight="1" x14ac:dyDescent="0.4"/>
    <row r="4" spans="1:7" ht="30.1" customHeight="1" x14ac:dyDescent="0.4">
      <c r="A4" s="58" t="s">
        <v>163</v>
      </c>
      <c r="B4" s="19"/>
      <c r="C4" s="71"/>
      <c r="D4" s="19"/>
      <c r="E4" s="19"/>
      <c r="F4" s="19"/>
      <c r="G4" s="19"/>
    </row>
    <row r="5" spans="1:7" ht="30.1" customHeight="1" x14ac:dyDescent="0.4">
      <c r="A5" s="58" t="s">
        <v>51</v>
      </c>
      <c r="B5" s="19"/>
      <c r="C5" s="71"/>
      <c r="D5" s="19"/>
      <c r="E5" s="19"/>
      <c r="F5" s="19"/>
      <c r="G5" s="19"/>
    </row>
    <row r="6" spans="1:7" s="24" customFormat="1" ht="36" customHeight="1" x14ac:dyDescent="0.45">
      <c r="A6" s="99" t="s">
        <v>33</v>
      </c>
      <c r="B6" s="93" t="s">
        <v>34</v>
      </c>
      <c r="C6" s="84" t="s">
        <v>35</v>
      </c>
      <c r="D6" s="85" t="s">
        <v>36</v>
      </c>
      <c r="E6" s="85" t="s">
        <v>37</v>
      </c>
      <c r="F6" s="86" t="s">
        <v>38</v>
      </c>
      <c r="G6" s="101" t="s">
        <v>39</v>
      </c>
    </row>
    <row r="7" spans="1:7" s="24" customFormat="1" ht="9.85" customHeight="1" x14ac:dyDescent="0.45">
      <c r="A7" s="100"/>
      <c r="B7" s="94"/>
      <c r="C7" s="87"/>
      <c r="D7" s="88"/>
      <c r="E7" s="88"/>
      <c r="F7" s="89"/>
      <c r="G7" s="102"/>
    </row>
    <row r="8" spans="1:7" s="24" customFormat="1" ht="32.950000000000003" customHeight="1" x14ac:dyDescent="0.45">
      <c r="A8" s="137" t="s">
        <v>148</v>
      </c>
      <c r="B8" s="110" t="s">
        <v>149</v>
      </c>
      <c r="C8" s="111">
        <v>99</v>
      </c>
      <c r="D8" s="112"/>
      <c r="E8" s="112"/>
      <c r="F8" s="113"/>
      <c r="G8" s="109">
        <v>201</v>
      </c>
    </row>
    <row r="9" spans="1:7" s="24" customFormat="1" ht="32.950000000000003" customHeight="1" x14ac:dyDescent="0.45">
      <c r="A9" s="137" t="s">
        <v>151</v>
      </c>
      <c r="B9" s="110" t="s">
        <v>149</v>
      </c>
      <c r="C9" s="104"/>
      <c r="D9" s="105"/>
      <c r="E9" s="105"/>
      <c r="F9" s="106"/>
      <c r="G9" s="97"/>
    </row>
    <row r="10" spans="1:7" s="24" customFormat="1" ht="32.950000000000003" customHeight="1" x14ac:dyDescent="0.45">
      <c r="A10" s="138" t="s">
        <v>40</v>
      </c>
      <c r="B10" s="110" t="s">
        <v>165</v>
      </c>
      <c r="C10" s="107"/>
      <c r="D10" s="96"/>
      <c r="E10" s="96"/>
      <c r="F10" s="108"/>
      <c r="G10" s="97"/>
    </row>
    <row r="11" spans="1:7" s="24" customFormat="1" ht="32.950000000000003" customHeight="1" x14ac:dyDescent="0.45">
      <c r="A11" s="138" t="s">
        <v>41</v>
      </c>
      <c r="B11" s="110" t="s">
        <v>149</v>
      </c>
      <c r="C11" s="107"/>
      <c r="D11" s="96"/>
      <c r="E11" s="96"/>
      <c r="F11" s="108"/>
      <c r="G11" s="97"/>
    </row>
    <row r="12" spans="1:7" s="24" customFormat="1" ht="32.950000000000003" customHeight="1" x14ac:dyDescent="0.45">
      <c r="A12" s="138" t="s">
        <v>42</v>
      </c>
      <c r="B12" s="110" t="s">
        <v>149</v>
      </c>
      <c r="C12" s="107"/>
      <c r="D12" s="96"/>
      <c r="E12" s="96"/>
      <c r="F12" s="108"/>
      <c r="G12" s="97"/>
    </row>
    <row r="13" spans="1:7" s="24" customFormat="1" ht="32.950000000000003" customHeight="1" x14ac:dyDescent="0.45">
      <c r="A13" s="138" t="s">
        <v>43</v>
      </c>
      <c r="B13" s="110" t="s">
        <v>149</v>
      </c>
      <c r="C13" s="107"/>
      <c r="D13" s="96"/>
      <c r="E13" s="96"/>
      <c r="F13" s="108"/>
      <c r="G13" s="98"/>
    </row>
    <row r="14" spans="1:7" s="24" customFormat="1" ht="32.950000000000003" customHeight="1" x14ac:dyDescent="0.45">
      <c r="A14" s="138" t="s">
        <v>44</v>
      </c>
      <c r="B14" s="110" t="s">
        <v>165</v>
      </c>
      <c r="C14" s="107"/>
      <c r="D14" s="96"/>
      <c r="E14" s="96"/>
      <c r="F14" s="108"/>
      <c r="G14" s="97"/>
    </row>
    <row r="15" spans="1:7" s="24" customFormat="1" ht="32.950000000000003" customHeight="1" x14ac:dyDescent="0.45">
      <c r="A15" s="138" t="s">
        <v>45</v>
      </c>
      <c r="B15" s="110" t="s">
        <v>166</v>
      </c>
      <c r="C15" s="107"/>
      <c r="D15" s="96"/>
      <c r="E15" s="96"/>
      <c r="F15" s="108"/>
      <c r="G15" s="97"/>
    </row>
    <row r="16" spans="1:7" s="24" customFormat="1" ht="32.950000000000003" customHeight="1" x14ac:dyDescent="0.45">
      <c r="A16" s="138" t="s">
        <v>46</v>
      </c>
      <c r="B16" s="110" t="s">
        <v>149</v>
      </c>
      <c r="C16" s="107"/>
      <c r="D16" s="96"/>
      <c r="E16" s="96"/>
      <c r="F16" s="108"/>
      <c r="G16" s="97"/>
    </row>
    <row r="17" spans="1:7" s="24" customFormat="1" ht="32.950000000000003" customHeight="1" x14ac:dyDescent="0.45">
      <c r="A17" s="138" t="s">
        <v>47</v>
      </c>
      <c r="B17" s="110" t="s">
        <v>149</v>
      </c>
      <c r="C17" s="107"/>
      <c r="D17" s="96"/>
      <c r="E17" s="96"/>
      <c r="F17" s="108"/>
      <c r="G17" s="98"/>
    </row>
    <row r="18" spans="1:7" s="24" customFormat="1" ht="32.950000000000003" customHeight="1" x14ac:dyDescent="0.45">
      <c r="A18" s="138" t="s">
        <v>48</v>
      </c>
      <c r="B18" s="110" t="s">
        <v>164</v>
      </c>
      <c r="C18" s="107"/>
      <c r="D18" s="96"/>
      <c r="E18" s="96"/>
      <c r="F18" s="108"/>
      <c r="G18" s="97"/>
    </row>
    <row r="19" spans="1:7" s="24" customFormat="1" ht="32.950000000000003" customHeight="1" x14ac:dyDescent="0.45">
      <c r="A19" s="138" t="s">
        <v>49</v>
      </c>
      <c r="B19" s="110" t="s">
        <v>165</v>
      </c>
      <c r="C19" s="107"/>
      <c r="D19" s="96"/>
      <c r="E19" s="96"/>
      <c r="F19" s="108"/>
      <c r="G19" s="97"/>
    </row>
    <row r="20" spans="1:7" s="24" customFormat="1" ht="32.950000000000003" customHeight="1" x14ac:dyDescent="0.45">
      <c r="A20" s="138" t="s">
        <v>50</v>
      </c>
      <c r="B20" s="95" t="s">
        <v>165</v>
      </c>
      <c r="C20" s="90"/>
      <c r="D20" s="91"/>
      <c r="E20" s="91"/>
      <c r="F20" s="92"/>
      <c r="G20" s="103"/>
    </row>
    <row r="21" spans="1:7" s="24" customFormat="1" ht="9.85" customHeight="1" x14ac:dyDescent="0.45">
      <c r="A21" s="27"/>
      <c r="B21" s="27"/>
      <c r="E21" s="28"/>
      <c r="F21" s="28"/>
      <c r="G21" s="29"/>
    </row>
    <row r="23" spans="1:7" ht="35.200000000000003" customHeight="1" x14ac:dyDescent="0.45">
      <c r="A23" s="22" t="s">
        <v>160</v>
      </c>
    </row>
    <row r="25" spans="1:7" ht="35.200000000000003" customHeight="1" x14ac:dyDescent="0.5">
      <c r="A25" s="11" t="s">
        <v>33</v>
      </c>
      <c r="B25" s="11" t="s">
        <v>121</v>
      </c>
    </row>
    <row r="26" spans="1:7" ht="9.85" customHeight="1" x14ac:dyDescent="0.45">
      <c r="A26" s="23"/>
    </row>
    <row r="27" spans="1:7" ht="35.200000000000003" customHeight="1" x14ac:dyDescent="0.4">
      <c r="A27" s="135" t="s">
        <v>147</v>
      </c>
      <c r="B27" s="130"/>
      <c r="C27" s="131"/>
      <c r="D27" s="131"/>
      <c r="E27" s="131"/>
      <c r="F27" s="131"/>
      <c r="G27" s="131"/>
    </row>
    <row r="28" spans="1:7" ht="35.200000000000003" customHeight="1" x14ac:dyDescent="0.4">
      <c r="A28" s="135" t="s">
        <v>171</v>
      </c>
      <c r="B28" s="73"/>
      <c r="C28" s="74"/>
      <c r="D28" s="74"/>
      <c r="E28" s="74"/>
      <c r="F28" s="74"/>
      <c r="G28" s="74"/>
    </row>
    <row r="29" spans="1:7" ht="35.200000000000003" customHeight="1" x14ac:dyDescent="0.4">
      <c r="A29" s="136" t="s">
        <v>40</v>
      </c>
      <c r="B29" s="130"/>
      <c r="C29" s="131"/>
      <c r="D29" s="131"/>
      <c r="E29" s="131"/>
      <c r="F29" s="131"/>
      <c r="G29" s="131"/>
    </row>
    <row r="30" spans="1:7" ht="35.200000000000003" customHeight="1" x14ac:dyDescent="0.4">
      <c r="A30" s="136" t="s">
        <v>41</v>
      </c>
      <c r="B30" s="130"/>
      <c r="C30" s="131"/>
      <c r="D30" s="131"/>
      <c r="E30" s="131"/>
      <c r="F30" s="131"/>
      <c r="G30" s="131"/>
    </row>
    <row r="31" spans="1:7" ht="35.200000000000003" customHeight="1" x14ac:dyDescent="0.4">
      <c r="A31" s="136" t="s">
        <v>42</v>
      </c>
      <c r="B31" s="130"/>
      <c r="C31" s="131"/>
      <c r="D31" s="131"/>
      <c r="E31" s="131"/>
      <c r="F31" s="131"/>
      <c r="G31" s="131"/>
    </row>
    <row r="32" spans="1:7" ht="35.200000000000003" customHeight="1" x14ac:dyDescent="0.4">
      <c r="A32" s="136" t="s">
        <v>43</v>
      </c>
      <c r="B32" s="130"/>
      <c r="C32" s="131"/>
      <c r="D32" s="131"/>
      <c r="E32" s="131"/>
      <c r="F32" s="131"/>
      <c r="G32" s="131"/>
    </row>
    <row r="33" spans="1:7" ht="35.200000000000003" customHeight="1" x14ac:dyDescent="0.4">
      <c r="A33" s="136" t="s">
        <v>44</v>
      </c>
      <c r="B33" s="130"/>
      <c r="C33" s="131"/>
      <c r="D33" s="131"/>
      <c r="E33" s="131"/>
      <c r="F33" s="131"/>
      <c r="G33" s="131"/>
    </row>
    <row r="34" spans="1:7" ht="35.200000000000003" customHeight="1" x14ac:dyDescent="0.4">
      <c r="A34" s="136" t="s">
        <v>45</v>
      </c>
      <c r="B34" s="130"/>
      <c r="C34" s="131"/>
      <c r="D34" s="131"/>
      <c r="E34" s="131"/>
      <c r="F34" s="131"/>
      <c r="G34" s="131"/>
    </row>
    <row r="35" spans="1:7" ht="35.200000000000003" customHeight="1" x14ac:dyDescent="0.4">
      <c r="A35" s="136" t="s">
        <v>46</v>
      </c>
      <c r="B35" s="130"/>
      <c r="C35" s="131"/>
      <c r="D35" s="131"/>
      <c r="E35" s="131"/>
      <c r="F35" s="131"/>
      <c r="G35" s="131"/>
    </row>
    <row r="36" spans="1:7" ht="35.200000000000003" customHeight="1" x14ac:dyDescent="0.4">
      <c r="A36" s="136" t="s">
        <v>47</v>
      </c>
      <c r="B36" s="130"/>
      <c r="C36" s="131"/>
      <c r="D36" s="131"/>
      <c r="E36" s="131"/>
      <c r="F36" s="131"/>
      <c r="G36" s="131"/>
    </row>
    <row r="37" spans="1:7" ht="35.200000000000003" customHeight="1" x14ac:dyDescent="0.4">
      <c r="A37" s="136" t="s">
        <v>48</v>
      </c>
      <c r="B37" s="130"/>
      <c r="C37" s="131"/>
      <c r="D37" s="131"/>
      <c r="E37" s="131"/>
      <c r="F37" s="131"/>
      <c r="G37" s="131"/>
    </row>
    <row r="38" spans="1:7" ht="35.200000000000003" customHeight="1" x14ac:dyDescent="0.4">
      <c r="A38" s="136" t="s">
        <v>49</v>
      </c>
      <c r="B38" s="130"/>
      <c r="C38" s="131"/>
      <c r="D38" s="131"/>
      <c r="E38" s="131"/>
      <c r="F38" s="131"/>
      <c r="G38" s="131"/>
    </row>
    <row r="39" spans="1:7" ht="35.200000000000003" customHeight="1" x14ac:dyDescent="0.4">
      <c r="A39" s="136" t="s">
        <v>50</v>
      </c>
      <c r="B39" s="130"/>
      <c r="C39" s="131"/>
      <c r="D39" s="131"/>
      <c r="E39" s="131"/>
      <c r="F39" s="131"/>
      <c r="G39" s="131"/>
    </row>
    <row r="40" spans="1:7" ht="16.5" x14ac:dyDescent="0.4">
      <c r="A40" s="27"/>
    </row>
  </sheetData>
  <sheetProtection algorithmName="SHA-512" hashValue="8YtXHxKtdxdp1ig8Frahxnq5GcN5A1bLM+s5A0RyF56PTGwAn1D/+q8wn1rREuBb5VJBbs1m0l+AHWWlk+rmxQ==" saltValue="GLEejEsvoDWBasJyQD9W3Q==" spinCount="100000" sheet="1" objects="1" scenarios="1"/>
  <mergeCells count="12">
    <mergeCell ref="B38:G38"/>
    <mergeCell ref="B39:G39"/>
    <mergeCell ref="B33:G33"/>
    <mergeCell ref="B34:G34"/>
    <mergeCell ref="B35:G35"/>
    <mergeCell ref="B36:G36"/>
    <mergeCell ref="B37:G37"/>
    <mergeCell ref="B27:G27"/>
    <mergeCell ref="B29:G29"/>
    <mergeCell ref="B30:G30"/>
    <mergeCell ref="B31:G31"/>
    <mergeCell ref="B32:G32"/>
  </mergeCells>
  <conditionalFormatting sqref="E21">
    <cfRule type="expression" dxfId="3" priority="9" stopIfTrue="1">
      <formula>$E$21-$G$21=1</formula>
    </cfRule>
  </conditionalFormatting>
  <conditionalFormatting sqref="F21">
    <cfRule type="cellIs" dxfId="2" priority="8" stopIfTrue="1" operator="equal">
      <formula>10</formula>
    </cfRule>
  </conditionalFormatting>
  <conditionalFormatting sqref="G6:G7">
    <cfRule type="expression" dxfId="1" priority="2" stopIfTrue="1">
      <formula>SUM($G$20:$G$28)-16=0</formula>
    </cfRule>
  </conditionalFormatting>
  <conditionalFormatting sqref="G15 G19">
    <cfRule type="expression" dxfId="0" priority="1" stopIfTrue="1">
      <formula>$F$19-$H$19=1</formula>
    </cfRule>
  </conditionalFormatting>
  <dataValidations disablePrompts="1" count="3">
    <dataValidation type="whole" errorStyle="warning" allowBlank="1" showInputMessage="1" showErrorMessage="1" errorTitle="Verkostungstemperatur" error="Die eingebene Verkostungstemperatur ist nicht plausibel - bitte überprüfen" sqref="C4" xr:uid="{00000000-0002-0000-0800-000000000000}">
      <formula1>0</formula1>
      <formula2>25</formula2>
    </dataValidation>
    <dataValidation type="whole" allowBlank="1" showInputMessage="1" showErrorMessage="1" errorTitle="Sensorischer Befund" error="An dieser Stelle sind nur die Zahlen zulässig, die im versendeten Formular und im Register &quot;Sensorischer Befund&quot; aufgeführt werden (99, 120 bis 147 und 150 bis 151)." sqref="C8:F8" xr:uid="{E9B550F0-DA74-4E3A-9721-7BA4A2B261A1}">
      <formula1>99</formula1>
      <formula2>151</formula2>
    </dataValidation>
    <dataValidation type="whole" allowBlank="1" showInputMessage="1" showErrorMessage="1" error="Hier sollen nur die Zahlen 201 (für verkehrsfähig) oder 202 (für nicht verkehrsfähig eingegeben werden." sqref="G8:G20" xr:uid="{25237EE2-FEFC-4865-B703-02E82ACCEC42}">
      <formula1>201</formula1>
      <formula2>202</formula2>
    </dataValidation>
  </dataValidations>
  <pageMargins left="0.59055118110236227" right="0.59055118110236227" top="0.59055118110236227" bottom="0.47244094488188981" header="0.31496062992125984" footer="0.23622047244094491"/>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1" manualBreakCount="1">
    <brk id="21" max="16383" man="1"/>
  </rowBreaks>
  <extLst>
    <ext xmlns:x14="http://schemas.microsoft.com/office/spreadsheetml/2009/9/main" uri="{CCE6A557-97BC-4b89-ADB6-D9C93CAAB3DF}">
      <x14:dataValidations xmlns:xm="http://schemas.microsoft.com/office/excel/2006/main" disablePrompts="1" count="1">
        <x14:dataValidation type="list" allowBlank="1" showDropDown="1" showInputMessage="1" showErrorMessage="1" error="Hier sollen nur die Zahlen 99 (für unauffällig), 1 bis 3 (auffällige Vorbedingungen), 101 oder 102 (für Mängel), 120-147 (für Fremdtöne) und 151 (sonsitieg sensorische Eigenschaft) eingegeben werden." xr:uid="{0A63F8C4-0A20-42E0-AB99-719CF3FA85D0}">
          <x14:formula1>
            <xm:f>'Sensorischer Befund'!$A$2:$A$50</xm:f>
          </x14:formula1>
          <xm:sqref>C9:F20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3</vt:i4>
      </vt:variant>
    </vt:vector>
  </HeadingPairs>
  <TitlesOfParts>
    <vt:vector size="14" baseType="lpstr">
      <vt:lpstr>Datenübernahme</vt:lpstr>
      <vt:lpstr>Ausfüllhinweise</vt:lpstr>
      <vt:lpstr>Kurzanleitung</vt:lpstr>
      <vt:lpstr>Kontakt</vt:lpstr>
      <vt:lpstr>Teilnehmerdaten</vt:lpstr>
      <vt:lpstr>Ergebnisse</vt:lpstr>
      <vt:lpstr>Person A</vt:lpstr>
      <vt:lpstr>Person B</vt:lpstr>
      <vt:lpstr>Person C</vt:lpstr>
      <vt:lpstr>Mitteilungen</vt:lpstr>
      <vt:lpstr>Sensorischer Befund</vt:lpstr>
      <vt:lpstr>Datenübernahme!Druckbereich</vt:lpstr>
      <vt:lpstr>Ergebnisse!Druckbereich</vt:lpstr>
      <vt:lpstr>Ausfüllhinweise!OLE_LINK1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Ergebniserfassungstabelle LVU</dc:title>
  <dc:creator>LVU</dc:creator>
  <cp:lastModifiedBy>Ute Lippold</cp:lastModifiedBy>
  <cp:lastPrinted>2025-01-19T10:22:16Z</cp:lastPrinted>
  <dcterms:created xsi:type="dcterms:W3CDTF">2016-02-17T14:43:47Z</dcterms:created>
  <dcterms:modified xsi:type="dcterms:W3CDTF">2025-01-19T19:19:45Z</dcterms:modified>
</cp:coreProperties>
</file>